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附件1抚顺市眼科等6类医疗服务项目价格信息表" sheetId="1" r:id="rId1"/>
  </sheets>
  <definedNames>
    <definedName name="_xlnm._FilterDatabase" localSheetId="0" hidden="1">附件1抚顺市眼科等6类医疗服务项目价格信息表!$A$3:$J$1454</definedName>
    <definedName name="__xlfn.IFERROR" hidden="1">#NAME?</definedName>
    <definedName name="_xlnm.Print_Titles" localSheetId="0">附件1抚顺市眼科等6类医疗服务项目价格信息表!$3:$3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<sst xmlns="http://schemas.openxmlformats.org/spreadsheetml/2006/main" count="5530" uniqueCount="3890">
  <si>
    <t>附件1</t>
  </si>
  <si>
    <t>抚顺市眼科等6类医疗服务项目价格信息表</t>
  </si>
  <si>
    <t>序号</t>
  </si>
  <si>
    <t>项目编码</t>
  </si>
  <si>
    <t>项目名称</t>
  </si>
  <si>
    <t>项目内涵</t>
  </si>
  <si>
    <t>计价单位</t>
  </si>
  <si>
    <t>计价说明</t>
  </si>
  <si>
    <t>省定最高限价（元）</t>
  </si>
  <si>
    <t>抚顺市三级最高限价（元）</t>
  </si>
  <si>
    <t>抚顺市二级最高限价（元）</t>
  </si>
  <si>
    <t>抚顺市一级最高限价（元）</t>
  </si>
  <si>
    <t>一</t>
  </si>
  <si>
    <t>眼科类</t>
  </si>
  <si>
    <t>解释说明：
1.所定价格属于政府指导价为最高限价，下浮不限；同时，医疗机构有关创新改良，可以采取“现有项目兼容”的方式简化处理，无需申报新增医疗服务价格项目，向所属医保部门报备后直接按照对应的整合项目执行即可。
2.“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3.“加收”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除基本物耗以外的其他耗材，按照实际采购价格零差率销售。
6.涉及“复杂”等内涵未尽的表述，除立项指南中已明确的情形外，医院实践中按照“复杂”情形计费的，应以国家级技术规范、临床指南或专家共识中的明确定性为前提，下同。
7.价格构成中所称的“穿刺”为主项操作涉及的必要穿刺步骤。
8.涉及“包括……”“…… 等”的，属于开放型表述，所指对象不仅局限于表述中列明的事项，也包括未列明的同类事项。
9.价格项目可应用人工智能辅助进行的，可直接按主项目收费，不同时收费。
10.除立项指南中单独说明可按检查方式叠加收费的价格项目外，其他价格项目单次诊疗过程中仅能收费一次。
11.所称的“儿童”是指6岁及以下未成年人。周岁的计算方法以法律的相关规定为准。</t>
  </si>
  <si>
    <t>012403000010000</t>
  </si>
  <si>
    <t>视力检查费（普通）</t>
  </si>
  <si>
    <t>通过远视力、近视力、光机能（包括光感及光定位）、伪盲检查等多种方式对视力进行检查。价格涵盖眼部遮盖、检查、记录、出具结果报告等步骤所需的人力资源和基本物质资源消耗。</t>
  </si>
  <si>
    <t>次</t>
  </si>
  <si>
    <t>012403000020000</t>
  </si>
  <si>
    <t>视力检查费（特殊）</t>
  </si>
  <si>
    <t>通过各种特殊方式对视力进行检查。价格涵盖设备准备、检查、记录、出具结果报告等步骤所需的人力资源和基本物质资源消耗。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</si>
  <si>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</si>
  <si>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</si>
  <si>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</si>
  <si>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通过散瞳、电脑、检影等不同方式测量眼睛的屈光状态。价格涵盖散瞳、电脑及人工测视力、测瞳距、确定屈光度数、记录、出具结果报告等步骤所需的人力资源和基本物质资源消耗。</t>
  </si>
  <si>
    <t>仅做散瞳或缩瞳按60%收取。</t>
  </si>
  <si>
    <t>012403000030001</t>
  </si>
  <si>
    <t>散瞳验光费-儿童（加收）</t>
  </si>
  <si>
    <t>012403000040000</t>
  </si>
  <si>
    <t>显然验光费</t>
  </si>
  <si>
    <t>通过反复插试镜片，确定矫正视力度数。价格涵盖戴试镜架、插试镜片、调整度数、记录、出具结果报告等步骤所需的人力资源和基本物质资源消耗。</t>
  </si>
  <si>
    <t>012403000040001</t>
  </si>
  <si>
    <t>显然验光费-儿童（加收）</t>
  </si>
  <si>
    <t>012403000050000</t>
  </si>
  <si>
    <t>眼压检查费</t>
  </si>
  <si>
    <t>通过接触或非接触方式进行眼压测量。价格涵盖检查、测量、记录、出具结果报告等步骤所需的人力资源和基本物质资源消耗。</t>
  </si>
  <si>
    <t>单侧</t>
  </si>
  <si>
    <t>眼压日曲线描记按照眼压检查实际开展次数收费。每次单侧检查累计收费不得超过50元。</t>
  </si>
  <si>
    <t>012403000060000</t>
  </si>
  <si>
    <t>眼压检查费（青光眼激发）</t>
  </si>
  <si>
    <t>指通过各种方式激发眼压升高后进行眼压测量。价格涵盖试验准备、眼压测量、诱导、再次测量、记录、出具结果报告等步骤所需的人力资源和基本物质资源消耗。</t>
  </si>
  <si>
    <t>不得与眼压检查费同时收取。</t>
  </si>
  <si>
    <t>012403000060001</t>
  </si>
  <si>
    <t>眼压检查费（青光眼激发）-饮水试验（加收）</t>
  </si>
  <si>
    <t>012403000070000</t>
  </si>
  <si>
    <t>色觉检查费</t>
  </si>
  <si>
    <t>通过不同方式检查色弱、色盲情况。价格涵盖检查、记录、出具结果报告等步骤所需的人力资源和基本物质资源消耗。</t>
  </si>
  <si>
    <t>012403000080000</t>
  </si>
  <si>
    <t>视野检查费</t>
  </si>
  <si>
    <t>通过各种方式对视野进行评估。价格涵盖应用视野检查设备、记录、出具结果报告等步骤所需的人力资源和基本物质资源消耗。</t>
  </si>
  <si>
    <t>012403000090000</t>
  </si>
  <si>
    <t>泪液分泌功能测定费</t>
  </si>
  <si>
    <t>通过各种方式对泪液分泌功能进行测定。价格涵盖放置纸条、测定滤纸浸湿长度、记录并分析结果等步骤所需的人力资源和基本物质资源消耗。</t>
  </si>
  <si>
    <t>012403000100000</t>
  </si>
  <si>
    <t>泪膜分析测定费</t>
  </si>
  <si>
    <t>通过各种方式对泪膜进行分析测定。价格涵盖设备准备、检查、记录、分析、出具结果报告等步骤所需的人力资源和基本物质资源消耗。</t>
  </si>
  <si>
    <t>012403000110000</t>
  </si>
  <si>
    <t>复视检查费</t>
  </si>
  <si>
    <t>通过各种方式对复视情况进行检查。价格涵盖设备准备、检查、记录、分析、出具结果报告等步骤所需的人力资源和基本物质资源消耗。</t>
  </si>
  <si>
    <t>012403000110001</t>
  </si>
  <si>
    <t>复视检查费-儿童（加收）</t>
  </si>
  <si>
    <t>012403000120000</t>
  </si>
  <si>
    <t>斜视度测定费</t>
  </si>
  <si>
    <t>通过各种方式测定斜视度数。价格涵盖设备准备、检查、记录、分析、出具结果报告等步骤所需的人力资源和基本物质资源消耗。</t>
  </si>
  <si>
    <t>012403000120001</t>
  </si>
  <si>
    <t>斜视度测定费-儿童（加收）</t>
  </si>
  <si>
    <t>012403000130000</t>
  </si>
  <si>
    <t>角膜地形图检查费</t>
  </si>
  <si>
    <t>通过各种方式或设备检测角膜形态。价格涵盖设备准备、扫描、记录、分析、出具结果报告等步骤所需的人力资源和基本物质资源消耗。</t>
  </si>
  <si>
    <t>只做角膜厚度检查按25%收取。</t>
  </si>
  <si>
    <t>012403000140000</t>
  </si>
  <si>
    <t>角膜曲率测量费</t>
  </si>
  <si>
    <t>通过各种方式或设备测量角膜曲率。价格涵盖设备准备、测量、记录、分析、出具结果报告等步骤所需的人力资源和基本物质资源消耗。</t>
  </si>
  <si>
    <t>012403000150000</t>
  </si>
  <si>
    <t>角膜/结膜取样费</t>
  </si>
  <si>
    <t>通过各种方式获取角膜、结膜标本。价格涵盖取样、送检、处理用物等步骤所需的人力资源和基本物质资源消耗。</t>
  </si>
  <si>
    <t>角膜、结膜分别获取标本可分别计价。</t>
  </si>
  <si>
    <t>012403000160000</t>
  </si>
  <si>
    <t>眼活体细胞检查费</t>
  </si>
  <si>
    <t>通过各种设备观察眼部细胞。价格涵盖设备准备、扫描、记录、分析、出具结果报告等步骤所需的人力资源和基本物质资源消耗。</t>
  </si>
  <si>
    <t>012403000170000</t>
  </si>
  <si>
    <t>牵拉试验费</t>
  </si>
  <si>
    <t>通过牵拉角膜缘外结膜，判断眼球运动、主动肌收缩力量和复视情况。价格涵盖牵拉、观察分析、记录、分析、出具结果报告等步骤所需的人力资源和基本物质资源消耗。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</si>
  <si>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</si>
  <si>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</si>
  <si>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</si>
  <si>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</si>
  <si>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通过各种方式判断上睑下垂情况。价格涵盖准备、测量、记录、分析、出具结果报告以及必要时滴药等步骤所需的人力资源和基本物质资源消耗。</t>
  </si>
  <si>
    <t>012403000190000</t>
  </si>
  <si>
    <t>双眼视觉功能检查费</t>
  </si>
  <si>
    <t>通过人工或设备，评估聚散功能、调节功能和立体视觉。价格涵盖设备准备、调节、检查、记录、分析、出具结果报告等步骤所需的人力资源和基本物质资源消耗。</t>
  </si>
  <si>
    <t>012403000190001</t>
  </si>
  <si>
    <t>双眼视觉功能检查费-儿童（加收）</t>
  </si>
  <si>
    <t>012403000200000</t>
  </si>
  <si>
    <t>眼部照相费</t>
  </si>
  <si>
    <t>通过照相机对眼部外观、眼位、眼球运动、眼内结构进行照相。价格涵盖设备准备、照相、记录、出具结果报告及必要时散瞳等步骤所需的人力资源和基本物质资源消耗。</t>
  </si>
  <si>
    <t>1.睑板腺、眼前节、眼底可分别计价。
2.婴幼儿指0-3周岁。</t>
  </si>
  <si>
    <t>012403000200001</t>
  </si>
  <si>
    <t>眼部照相费-婴幼儿视网膜病变检查（加收）</t>
  </si>
  <si>
    <t>012403000200100</t>
  </si>
  <si>
    <t>眼部照相费-视盘立体照相（扩展）</t>
  </si>
  <si>
    <t>012403000200200</t>
  </si>
  <si>
    <t>眼部照相费-眼底自发荧光检查（扩展）</t>
  </si>
  <si>
    <t>012403000210000</t>
  </si>
  <si>
    <t>眼底镜检查费</t>
  </si>
  <si>
    <t>通过眼底镜观察眼底结构。价格涵盖设备准备、观察、记录、出具结果报告等步骤所需的人力资源与基本物质资源消耗。</t>
  </si>
  <si>
    <t>012403000220000</t>
  </si>
  <si>
    <t>眼底血管造影费</t>
  </si>
  <si>
    <t>通过设备获得造影后的眼底血管图像。价格涵盖散瞳、注射、拍照、记录、出具结果报告等步骤所需的人力资源和基本物质资源消耗。</t>
  </si>
  <si>
    <t>012403000220100</t>
  </si>
  <si>
    <t>眼底血管造影费-脉络膜血管造影费（扩展）</t>
  </si>
  <si>
    <t>012403000230000</t>
  </si>
  <si>
    <t>眼部电生理检查费</t>
  </si>
  <si>
    <t>通过电生理设备检查视网膜和视神经功能。价格涵盖清洁皮肤、放置电极、刺激、采集数据、记录、出具结果报告等步骤所需的人力资源和基本物质资源消耗。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</si>
  <si>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2.单侧检查收费最多不超过234元。</t>
  </si>
  <si>
    <t>012403000240000</t>
  </si>
  <si>
    <t>眼球突出度测量费</t>
  </si>
  <si>
    <t>通过各种方式测量眼球突出度。价格涵盖设备准备、观察测量、记录、出具结果报告等步骤所需的人力资源和基本物质资源消耗。</t>
  </si>
  <si>
    <t>012403000250000</t>
  </si>
  <si>
    <t>眼外肌功能检查费</t>
  </si>
  <si>
    <t>通过分析眼球运动轨迹，评估眼外肌功能。价格涵盖移动光源、观察、记录、出具结果报告所需的人力资源和基本物质资源消耗。</t>
  </si>
  <si>
    <t>012403000250001</t>
  </si>
  <si>
    <t>眼外肌功能检查费-儿童（加收）</t>
  </si>
  <si>
    <t>012403000260000</t>
  </si>
  <si>
    <t>眼像差检查费</t>
  </si>
  <si>
    <t>应用各种检查仪器分析视觉质量。价格涵盖设备准备、检查测定、记录、分析、出具结果报告等步骤所需的人力资源和基本物质资源消耗。</t>
  </si>
  <si>
    <t>012403000270000</t>
  </si>
  <si>
    <t>眼轴测量费</t>
  </si>
  <si>
    <t>应用各种检查仪器测定眼轴。价格涵盖消毒、设备准备、测量、重复多次、记录、分析、出具结果报告等步骤所需的人力资源和基本物质资源消耗。</t>
  </si>
  <si>
    <t>012403000280000</t>
  </si>
  <si>
    <t>眼震电图费</t>
  </si>
  <si>
    <t>通过各种方式评估眼球运动功能和平衡机制。价格涵盖放置电极、检查、记录、分析、出具结果报告等步骤所需的人力资源和基本物质资源消耗。</t>
  </si>
  <si>
    <t>012403000290000</t>
  </si>
  <si>
    <t>代偿头位测定费</t>
  </si>
  <si>
    <t>通过各种方式检查头部偏斜情况。价格涵盖摆位、设备准备、调整头位、记录、分析、出具结果报告等步骤所需的人力资源和基本物质资源消耗。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</si>
  <si>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</si>
  <si>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</si>
  <si>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</si>
  <si>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</si>
  <si>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利用房角镜进行各类检查。价格涵盖摆位、设备准备、检查、记录、分析、出具结果报告等步骤所需的人力资源和基本物质资源消耗。</t>
  </si>
  <si>
    <t>012403000310000</t>
  </si>
  <si>
    <t>裂隙灯检查费</t>
  </si>
  <si>
    <t>通过应用裂隙灯显微镜进行各类检查。价格涵盖摆位、设备准备、测试、记录、分析、出具结果报告等步骤所需的人力资源和基本物质资源消耗。</t>
  </si>
  <si>
    <t>012403000320000</t>
  </si>
  <si>
    <t>眼部超声生物显微镜检查费</t>
  </si>
  <si>
    <t>利用超声生物显微镜（UBM）检查眼内结构。价格涵盖设备准备、探头检查、图像采集存储、记录、分析、出具结果报告等步骤所需的人力资源和基本物质资源消耗。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</si>
  <si>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</si>
  <si>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</si>
  <si>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通过相干光断层扫描设备对眼部进行扫描，辅助进行眼部疾病的鉴别和诊断。价格涵盖设备准备、扫描、记录、分析、出具结果报告等步骤所需的人力资源和基本物质资源消耗。</t>
  </si>
  <si>
    <t>眼底、眼前节、眼底血管可分别计价。</t>
  </si>
  <si>
    <t>013103000010000</t>
  </si>
  <si>
    <t>注射费（结膜下）</t>
  </si>
  <si>
    <t>通过对结膜下注射药物，达到治疗目的。价格涵盖核对信息、定位、消毒、穿刺、注射、拔针、按压、遮盖、观察用药反应、处理用物等步骤所需的人力资源和基本物质资源消耗。</t>
  </si>
  <si>
    <t>不与眼内穿刺费同时收取。</t>
  </si>
  <si>
    <t>013103000010001</t>
  </si>
  <si>
    <t>注射费（结膜下）-儿童（加收）</t>
  </si>
  <si>
    <t>013103000020000</t>
  </si>
  <si>
    <t>注射费
（球后/球旁）</t>
  </si>
  <si>
    <t>通过对球后、球旁注射药物，达到治疗目的。价格涵盖核对信息、定位、消毒、穿刺、注射、拔针、按压、遮盖、观察用药反应、处理用物等步骤所需的人力资源和基本物质资源消耗。</t>
  </si>
  <si>
    <t>013103000020001</t>
  </si>
  <si>
    <t>注射费（球后/球旁）-儿童（加收）</t>
  </si>
  <si>
    <t>013103000030000</t>
  </si>
  <si>
    <t>睑板腺治疗费</t>
  </si>
  <si>
    <t>通过按摩睑板腺，缓解睑板腺功能障碍。价格涵盖表面麻醉、局部按摩、清洁等步骤所需的人力资源与基本物质资源消耗。</t>
  </si>
  <si>
    <t>单睑</t>
  </si>
  <si>
    <t>013103000040000</t>
  </si>
  <si>
    <t>结膜磨擦挤压费</t>
  </si>
  <si>
    <t>通过摩擦挤压结膜，治疗结膜炎。价格涵盖表面麻醉、开睑、摩擦挤压等步骤所需的人力资源和基本物质资源消耗。</t>
  </si>
  <si>
    <t>013103000050000</t>
  </si>
  <si>
    <t>泪道冲洗费</t>
  </si>
  <si>
    <t>通过冲洗泪道进行疏通。价格涵盖摆位、消毒、开睑、插入泪小点、冲洗、记录结果等步骤所需的人力资源和基本物质资源消耗。</t>
  </si>
  <si>
    <t>013103000050001</t>
  </si>
  <si>
    <t>泪道冲洗费-儿童（加收）</t>
  </si>
  <si>
    <t>013103000050011</t>
  </si>
  <si>
    <t>泪道冲洗费-泪管扩张（加收）</t>
  </si>
  <si>
    <t>013103000060000</t>
  </si>
  <si>
    <t>结膜囊冲洗费</t>
  </si>
  <si>
    <t>通过冲洗结膜囊进行清洁。价格涵盖开睑、冲洗等步骤所需的人力资源和基本物质资源消耗。</t>
  </si>
  <si>
    <t>013103000060001</t>
  </si>
  <si>
    <t>结膜囊冲洗费-儿童（加收）</t>
  </si>
  <si>
    <t>013103000070000</t>
  </si>
  <si>
    <t>角膜/结膜异物取出费</t>
  </si>
  <si>
    <t>通过各种方式剔除或拨除角膜异物、结膜结石等异物。价格涵盖消毒、剔除或拨除、涂药等步骤所需的人力资源和基本物质资源消耗。</t>
  </si>
  <si>
    <t>013103000070001</t>
  </si>
  <si>
    <t>角膜/结膜异物取出费-儿童（加收）</t>
  </si>
  <si>
    <t>013103000070100</t>
  </si>
  <si>
    <t>角膜/结膜异物取出费-倒睫拔除费（扩展）</t>
  </si>
  <si>
    <t>013103000080000</t>
  </si>
  <si>
    <t>电解倒睫费</t>
  </si>
  <si>
    <t>通过电解方式拔除倒睫。价格涵盖消毒、放置电极、拔除等步骤所需的人力资源和基本物质资源消耗。</t>
  </si>
  <si>
    <t>013103000090000</t>
  </si>
  <si>
    <t>眼内穿刺费</t>
  </si>
  <si>
    <t>通过穿刺眼内进行抽吸、引流、冲洗或注射等。价格涵盖消毒、穿刺、完成相应诊疗操作等步骤所需的人力资源和基本物质资源消耗。</t>
  </si>
  <si>
    <t>1.眼内包括但不限于前房、玻璃体等部位。
2.不与注射费（结膜下）、注射费（球后/球旁）同时收取。</t>
  </si>
  <si>
    <t>013103000090001</t>
  </si>
  <si>
    <t>眼内穿刺费-儿童（加收）</t>
  </si>
  <si>
    <t>013103000100000</t>
  </si>
  <si>
    <t>眼内能量精密治疗费</t>
  </si>
  <si>
    <t>通过各种能量设备消融或治疗眼球内病变。价格涵盖散瞳、设备准备、调整参数、能量治疗等步骤所需的人力资源和基本物质资源消耗。</t>
  </si>
  <si>
    <t>013103000110000</t>
  </si>
  <si>
    <t>视功能训练费</t>
  </si>
  <si>
    <t>通过各种方式对弱视等视功能障碍进行训练。价格涵盖摆位、设备准备、实施训练等所需的人力资源与基本物质资源消耗。</t>
  </si>
  <si>
    <t>次按半小时为基础计价，每增加10分钟加收8元，每日不超过47元。</t>
  </si>
  <si>
    <t>013103000120000</t>
  </si>
  <si>
    <t>义眼片安装费</t>
  </si>
  <si>
    <t>将义眼片、义眼放置于患者眼窝。价格涵盖开睑、安装、调改、宣教等步骤所需的人力资源和基本物质资源消耗。</t>
  </si>
  <si>
    <t>013103000130000</t>
  </si>
  <si>
    <t>人工泪管置管费</t>
  </si>
  <si>
    <t>通过放置人工泪管，疏通泪道。价格涵盖消毒、扩张、置管等步骤所需的人力资源和基本物质资源消耗。</t>
  </si>
  <si>
    <t>013103000130001</t>
  </si>
  <si>
    <t>人工泪管置入费-儿童（加收）</t>
  </si>
  <si>
    <t>013103000140000</t>
  </si>
  <si>
    <t>人工泪管取出费</t>
  </si>
  <si>
    <t>通过引导取出放置的人工泪管。价格涵盖消毒、扩张、取出等步骤所需的人力资源和基本物质资源消耗。</t>
  </si>
  <si>
    <t>013103000150000</t>
  </si>
  <si>
    <t>泪小点封闭费</t>
  </si>
  <si>
    <t>通过各种方式封闭泪小点或泪小管。价格涵盖消毒、扩张、封闭等步骤所需的人力资源和基本物质资源消耗。</t>
  </si>
  <si>
    <t>013103000160000</t>
  </si>
  <si>
    <t>角膜/结膜拆线费</t>
  </si>
  <si>
    <t>通过各种方式拆除角膜/结膜缝线。价格涵盖消毒、拆线等步骤所需的人力资源和基本物质资源消耗。</t>
  </si>
  <si>
    <t>013103000160001</t>
  </si>
  <si>
    <t>角膜/结膜拆线费-儿童（加收）</t>
  </si>
  <si>
    <t>013304000010000</t>
  </si>
  <si>
    <t>晶状体摘除费</t>
  </si>
  <si>
    <t>通过超声乳化、娩核、晶状体切除或粉碎等各种方式完成病变晶状体摘除。价格涵盖手术计划、术区准备、切开、晶状体取出、缝合及必要时染色等步骤所需的人力资源和基本物质资源消耗。</t>
  </si>
  <si>
    <t>013304000010001</t>
  </si>
  <si>
    <t>晶状体摘除费-儿童（加收）</t>
  </si>
  <si>
    <t>013304000020000</t>
  </si>
  <si>
    <t>人工晶状体取出费</t>
  </si>
  <si>
    <t>通过手术方式取出人工晶状体。价格涵盖手术计划、术区准备、切开、晶状体取出、缝合及必要时染色等步骤所需的人力资源和基本物质资源消耗。</t>
  </si>
  <si>
    <t>013304000020001</t>
  </si>
  <si>
    <t>人工晶状体取出费-儿童（加收）</t>
  </si>
  <si>
    <t>013304000030000</t>
  </si>
  <si>
    <t>人工晶状体植入费（常规）</t>
  </si>
  <si>
    <t>通过手术方式完成人工晶状体植入。价格涵盖手术计划、术区准备、切口制作、注入粘弹剂、植入、缝合等步骤所需的人力资源和基本物质资源消耗。</t>
  </si>
  <si>
    <t>013304000030001</t>
  </si>
  <si>
    <t>人工晶状体植入费（常规）-儿童（加收）</t>
  </si>
  <si>
    <t>013304000040000</t>
  </si>
  <si>
    <t>人工晶状体植入费（复杂）</t>
  </si>
  <si>
    <t>通过手术方式完成复杂情况下的人工晶状体植入。价格涵盖手术计划、术区准备、切口制作、注入粘弹剂、植入、缝合、必要时固定等步骤所需的人力资源和基本物质资源消耗。</t>
  </si>
  <si>
    <t>复杂情况指植入有晶状体眼、人工晶体悬吊、张力环置入等情况。</t>
  </si>
  <si>
    <t>013304000040001</t>
  </si>
  <si>
    <t>人工晶状体植入费（复杂）-儿童（加收）</t>
  </si>
  <si>
    <t>013304000050000</t>
  </si>
  <si>
    <t>人工晶状体调位费（常规）</t>
  </si>
  <si>
    <t>通过手术方式调整已植入的人工晶状体位置。价格涵盖手术计划、术区准备、切开、穿刺、注入粘弹剂、调整、必要时缝合等步骤所需的人力资源和基本物质资源消耗。</t>
  </si>
  <si>
    <t>013304000050001</t>
  </si>
  <si>
    <t>人工晶状体调位费（常规）-儿童（加收）</t>
  </si>
  <si>
    <t>013304000060000</t>
  </si>
  <si>
    <t>人工晶状体调位费（复杂）</t>
  </si>
  <si>
    <t>通过手术方式从玻璃体腔取出人工晶状体并完成复位。价格涵盖手术计划、术区准备、切开、穿刺、注入粘弹剂、调整、必要时缝合等步骤所需的人力资源和基本物质资源消耗。</t>
  </si>
  <si>
    <t>013304000060001</t>
  </si>
  <si>
    <t>人工晶状体调位费（复杂）-儿童（加收）</t>
  </si>
  <si>
    <t>013304000070000</t>
  </si>
  <si>
    <t>玻璃体切除费</t>
  </si>
  <si>
    <t>通过各种手术方式切除玻璃体。价格涵盖手术计划、术区准备、切开、穿刺、灌注、切除、必要时缝合等步骤所需的人力资源和基本物质资源消耗。</t>
  </si>
  <si>
    <t>013304000070001</t>
  </si>
  <si>
    <t>玻璃体切除费-儿童（加收）</t>
  </si>
  <si>
    <t>013304000080000</t>
  </si>
  <si>
    <t>玻璃体腔填充费</t>
  </si>
  <si>
    <t>通过在玻璃体腔填充替代物，支撑玻璃体腔。价格涵盖气液交换、填充、缝合等步骤所需的人力资源和基本物质资源消耗。</t>
  </si>
  <si>
    <t>玻璃体替代物包括但不限于空气、膨胀气体、硅油、重水、人工玻璃体等。</t>
  </si>
  <si>
    <t>013304000080001</t>
  </si>
  <si>
    <t>玻璃体腔填充费-儿童（加收）</t>
  </si>
  <si>
    <t>013304000090000</t>
  </si>
  <si>
    <t>玻璃体腔填充物取出费</t>
  </si>
  <si>
    <t>从玻璃体腔中取出已置入的玻璃体替代物。价格涵盖气液交换、取出、缝合等步骤所需的人力资源和基本物质资源消耗</t>
  </si>
  <si>
    <t>013304000090001</t>
  </si>
  <si>
    <t>玻璃体腔填充物取出费-儿童（加收）</t>
  </si>
  <si>
    <t>013304000100000</t>
  </si>
  <si>
    <t>小梁切除费（常规）</t>
  </si>
  <si>
    <t>通过去除小梁网或深层角巩膜组织，建立新的房水引流通道。价格涵盖手术计划、术区准备、切开、分离、穿刺、注入、切除、固定等步骤所需的人力资源和基本物质资源消耗。</t>
  </si>
  <si>
    <t>013304000100001</t>
  </si>
  <si>
    <t>小梁切除费（常规）-儿童（加收）</t>
  </si>
  <si>
    <t>013304000110000</t>
  </si>
  <si>
    <t>小梁切除费（复杂）</t>
  </si>
  <si>
    <t>通过去除复杂情况下的小梁网或深层角巩膜组织，建立新的房水引流通道。价格涵盖手术计划、术区准备、切开、分离、穿刺、注入、切除、固定等步骤所需的人力资源和基本物质资源消耗。</t>
  </si>
  <si>
    <t>复杂情况指术中使用抗代谢药物的难治性青光眼。</t>
  </si>
  <si>
    <t>013304000110001</t>
  </si>
  <si>
    <t>小梁切除费（复杂）-儿童（加收）</t>
  </si>
  <si>
    <t>013304000120000</t>
  </si>
  <si>
    <t>小梁切开费</t>
  </si>
  <si>
    <t>通过切开房角或小梁网，建立新的房水引流通道。价格涵盖手术计划、术区准备、切开、分离、穿刺、注入、固定等步骤所需的人力资源和基本物质资源消耗。</t>
  </si>
  <si>
    <t>013304000120001</t>
  </si>
  <si>
    <t>小梁切开费-儿童（加收）</t>
  </si>
  <si>
    <t>013304000130000</t>
  </si>
  <si>
    <t>非穿透小梁手术费</t>
  </si>
  <si>
    <t>通过不穿透前房手术，形成巩膜池，建立巩膜内新的房水引流通道。价格涵盖手术计划、术区准备、制备、切除、缝合、必要时植入等步骤所需的人力资源和基本物质资源消耗。</t>
  </si>
  <si>
    <t>013304000130001</t>
  </si>
  <si>
    <t>非穿透小梁手术费-儿童（加收）</t>
  </si>
  <si>
    <t>013304000140000</t>
  </si>
  <si>
    <t>施莱姆氏管成形费</t>
  </si>
  <si>
    <t>通过扩张或切开施莱姆氏管（schlemm管）重建房水流出通道。价格涵盖手术计划、术区准备、切开、置入、成形、缝合、止血等手术步骤的人力资源和基本物质资源消耗。</t>
  </si>
  <si>
    <t>013304000140001</t>
  </si>
  <si>
    <t>施莱姆氏管成形费-儿童（加收）</t>
  </si>
  <si>
    <t>013304000150000</t>
  </si>
  <si>
    <t>结膜滤过泡修补费</t>
  </si>
  <si>
    <t>通过手术对结膜滤过泡进行修补、调整或切除。价格涵盖手术计划、术区准备、滤过泡处理、缝合、恢复前房等步骤所需的人力资源和基本物质资源消耗。</t>
  </si>
  <si>
    <t>013304000150001</t>
  </si>
  <si>
    <t>结膜滤过泡修补费-儿童（加收）</t>
  </si>
  <si>
    <t>013304000160000</t>
  </si>
  <si>
    <t>房水引流物植入费</t>
  </si>
  <si>
    <t>通过手术植入引流物，建立新的房水引流通道。价格涵盖手术计划、术区准备、切开、注入粘弹剂、植入引流物、调整位置、缝合等步骤所需的人力资源和基本物质资源消耗。</t>
  </si>
  <si>
    <t>013304000160001</t>
  </si>
  <si>
    <t>房水引流物植入费-儿童（加收）</t>
  </si>
  <si>
    <t>013304000170000</t>
  </si>
  <si>
    <t>房水引流物取出费</t>
  </si>
  <si>
    <t>通过手术取出房水引流物。价格涵盖手术计划、术区准备、切开、取出引流物、调整位置、缝合等步骤所需的人力资源和基本物质资源消耗。</t>
  </si>
  <si>
    <t>013304000170001</t>
  </si>
  <si>
    <t>房水引流物取出费-儿童（加收）</t>
  </si>
  <si>
    <t>013304000180000</t>
  </si>
  <si>
    <t>房水引流物调位费</t>
  </si>
  <si>
    <t>通过手术对位置不佳、功能不全的引流物进行调整，恢复引流功能。价格涵盖手术计划、术区准备、切开、注入粘弹剂、调整引流物、缝合等步骤所需的人力资源和基本物质资源消耗。</t>
  </si>
  <si>
    <t>013304000180001</t>
  </si>
  <si>
    <t>房水引流物调位费-儿童（加收）</t>
  </si>
  <si>
    <t>013304000190000</t>
  </si>
  <si>
    <t>视网膜脱离修复费（常规）</t>
  </si>
  <si>
    <t>通过各种手术方式促使视网膜复位。价格涵盖手术计划、术区准备、设备准备、切开、穿刺、玻璃体切除、气液交换、复位、缝合等步骤所需的人力资源和基本物质资源消耗。</t>
  </si>
  <si>
    <t>不与玻璃体切除费同时收取。</t>
  </si>
  <si>
    <t>013304000190001</t>
  </si>
  <si>
    <t>视网膜脱离修复费（常规）-儿童（加收）</t>
  </si>
  <si>
    <t>013304000200000</t>
  </si>
  <si>
    <t>视网膜脱离修复费（复杂）</t>
  </si>
  <si>
    <t>通过各种手术方式促使复杂情况下的视网膜脱离复位。价格涵盖手术计划、术区准备、设备准备、切开、穿刺、玻璃体切除、气液交换、复位、缝合等步骤所需的人力资源和基本物质资源消耗。</t>
  </si>
  <si>
    <t>1.不与玻璃体切除费同时收取。
2.复杂情况指：巨大裂孔、黄斑裂孔、取增殖膜/视网膜下膜、剥黄斑前膜情况下的视网膜脱离修复。
3.不伴视网膜脱离的黄斑前膜、黄斑裂孔，以及视网膜前（下）增殖膜的手术操作的按该项收费。</t>
  </si>
  <si>
    <t>013304000200001</t>
  </si>
  <si>
    <t>视网膜脱离修复费（复杂）-儿童（加收）</t>
  </si>
  <si>
    <t>013304000210000</t>
  </si>
  <si>
    <t>视网膜部分切除费</t>
  </si>
  <si>
    <t>通过手术方式切除部分视网膜，治疗视网膜相关疾病。价格涵盖手术计划、术区准备、设备准备、切开、穿刺、切除视网膜或病灶、缝合等步骤所需的人力资源和基本物质资源消耗。</t>
  </si>
  <si>
    <t>013304000210001</t>
  </si>
  <si>
    <t>视网膜部分切除费-儿童（加收）</t>
  </si>
  <si>
    <t>013304000220000</t>
  </si>
  <si>
    <t>视网膜组织移植费</t>
  </si>
  <si>
    <t>在玻璃体切除基础上，将视网膜色素上皮细胞等组织植入视网膜下。价格涵盖移植组织准备、植入组织、复位、封闭、缝合等步骤所需的人力资源和基本物质资源消耗。</t>
  </si>
  <si>
    <t>013304000220001</t>
  </si>
  <si>
    <t>视网膜组织移植费-儿童（加收）</t>
  </si>
  <si>
    <t>013304000230000</t>
  </si>
  <si>
    <t>睫状体脉络膜上腔穿刺费</t>
  </si>
  <si>
    <t>通过各种方式穿刺睫状体脉络膜上腔，进行抽吸、引流、冲洗或注射等。价格涵盖手术计划、术区准备、切开结膜、穿刺、完成相应诊疗操作、缝合、恢复前房等步骤所需的人力资源和基本物质资源消耗。</t>
  </si>
  <si>
    <t>013304000230001</t>
  </si>
  <si>
    <t>睫状体脉络膜上腔穿刺费-儿童（加收）</t>
  </si>
  <si>
    <t>013304000230011</t>
  </si>
  <si>
    <t>睫状体脉络膜上腔穿刺费-视网膜下穿刺费（加收）</t>
  </si>
  <si>
    <t>013304000240000</t>
  </si>
  <si>
    <t>脉络膜病损切除费</t>
  </si>
  <si>
    <t>通过手术方式切除脉络膜病损部分。价格涵盖手术计划、术区准备、切开结膜、分离、制作巩膜瓣、切除病损、缝合等步骤所需的人力资源和基本物质资源消耗。</t>
  </si>
  <si>
    <t>013304000240001</t>
  </si>
  <si>
    <t>脉络膜病损切除费-儿童（加收）</t>
  </si>
  <si>
    <t>013304000250000</t>
  </si>
  <si>
    <t>巩膜部分切除费</t>
  </si>
  <si>
    <t>通过各种手术方式切除部分巩膜。价格涵盖手术计划、术区准备、切开、牵引、切除、缝合等步骤所需的人力资源和基本物质资源消耗。</t>
  </si>
  <si>
    <t>013304000250001</t>
  </si>
  <si>
    <t>巩膜部分切除费-儿童（加收）</t>
  </si>
  <si>
    <t>013304000250100</t>
  </si>
  <si>
    <t>巩膜部分切除费-巩膜开窗费（扩展）</t>
  </si>
  <si>
    <t>013304000260000</t>
  </si>
  <si>
    <t>巩膜加压费</t>
  </si>
  <si>
    <t>通过各种手术方式对巩膜进行加压，使脱离的视网膜复位。价格涵盖手术计划、术区准备、切开、牵引、加压固定、缝合等步骤所需的人力资源和基本物质资源消耗。</t>
  </si>
  <si>
    <t>013304000260001</t>
  </si>
  <si>
    <t>巩膜加压费-儿童（加收）</t>
  </si>
  <si>
    <t>013304000270000</t>
  </si>
  <si>
    <t>巩膜加压物取出费</t>
  </si>
  <si>
    <t>通过各种手术方式取出放置的巩膜加压物。价格涵盖手术计划、术区准备、切开、牵引、取出、缝合等步骤所需的人力资源和基本物质资源消耗。</t>
  </si>
  <si>
    <t>013304000270001</t>
  </si>
  <si>
    <t>巩膜加压物取出费-儿童（加收）</t>
  </si>
  <si>
    <t>013304000280000</t>
  </si>
  <si>
    <t>巩膜移植费</t>
  </si>
  <si>
    <t>通过各种手术方式实现患者原位巩膜切除和供体巩膜植入。价格涵盖手术计划、术区准备、患者原位巩膜切除、供体巩膜整复、巩膜植入、缝合等手术步骤的人力资源和基本物质资源消耗。</t>
  </si>
  <si>
    <t>不与“巩膜部分切除费”同时收取。</t>
  </si>
  <si>
    <t>013304000280001</t>
  </si>
  <si>
    <t>巩膜移植费-儿童（加收）</t>
  </si>
  <si>
    <t>013304000280100</t>
  </si>
  <si>
    <t>巩膜移植费-异种组织（扩展）</t>
  </si>
  <si>
    <t>013304000290000</t>
  </si>
  <si>
    <t>虹膜修复费</t>
  </si>
  <si>
    <t>通过手术恢复虹膜结构。价格涵盖手术计划、术区准备、切开结膜、注入粘弹剂、修复虹膜、缝合及必要时植入人工虹膜隔等步骤所需的人力资源和基本物质资源消耗。</t>
  </si>
  <si>
    <t>013304000290001</t>
  </si>
  <si>
    <t>虹膜修复费-儿童（加收）</t>
  </si>
  <si>
    <t>013304000300000</t>
  </si>
  <si>
    <t>虹膜切除费</t>
  </si>
  <si>
    <t>通过手术对虹膜进行全切或部分切除。价格涵盖手术计划、术区准备、切开结膜、切除虹膜、恢复前房、缝合等步骤所需的人力资源和基本物质资源消耗。</t>
  </si>
  <si>
    <t>013304000300001</t>
  </si>
  <si>
    <t>虹膜切除费-儿童（加收）</t>
  </si>
  <si>
    <t>013304000310000</t>
  </si>
  <si>
    <t>瞳孔成形费</t>
  </si>
  <si>
    <t>通过手术改变瞳孔形态。价格涵盖手术计划、术区准备、切开结膜、注入粘弹剂、调整瞳孔、缝合等步骤所需的人力资源和基本物质资源消耗。</t>
  </si>
  <si>
    <t>013304000310001</t>
  </si>
  <si>
    <t>瞳孔成形费-儿童（加收）</t>
  </si>
  <si>
    <t>013304000310100</t>
  </si>
  <si>
    <t>瞳孔成形费-前房成形费（扩展）</t>
  </si>
  <si>
    <t>013304000320000</t>
  </si>
  <si>
    <t>睑成形费
（常规）</t>
  </si>
  <si>
    <t>通过手术矫正、恢复眼睑功能或结构形态。价格涵盖手术计划、术区准备、消毒、切开或穿刺、缝合、必要时悬吊等步骤所需的人力资源和基本物质资源消耗。</t>
  </si>
  <si>
    <t>013304000320001</t>
  </si>
  <si>
    <t>睑成形费（常规）-儿童（加收）</t>
  </si>
  <si>
    <t>013304000330000</t>
  </si>
  <si>
    <t>睑成形费
（复杂）</t>
  </si>
  <si>
    <t>通过手术矫正、恢复复杂情况下的眼睑功能或结构形态。价格涵盖手术计划、术区准备、消毒、切开或穿刺、缝合、必要时悬吊等步骤所需的人力资源和基本物质资源消耗。</t>
  </si>
  <si>
    <t>复杂情况指：上睑下垂、睑退缩、睑外翻、倒睫、全眼睑重建。</t>
  </si>
  <si>
    <t>013304000330001</t>
  </si>
  <si>
    <t>睑成形费（复杂）-儿童（加收）</t>
  </si>
  <si>
    <t>013304000340000</t>
  </si>
  <si>
    <t>内外眦成形费</t>
  </si>
  <si>
    <t>通过各种方式矫正内眦、外眦畸形。价格涵盖手术计划、术区准备、消毒、切开或穿刺、必要时去除部分组织、缝合等步骤所需的人力资源和基本物质资源消耗。</t>
  </si>
  <si>
    <t>013304000340001</t>
  </si>
  <si>
    <t>内外眦成形费-儿童（加收）</t>
  </si>
  <si>
    <t>013304000340100</t>
  </si>
  <si>
    <t>内外眦成形费-内外眦病损切除费（扩展）</t>
  </si>
  <si>
    <t>013304000340200</t>
  </si>
  <si>
    <t>内外眦成形费-内外眦韧带修复费（扩展）</t>
  </si>
  <si>
    <t>013304000350000</t>
  </si>
  <si>
    <t>睑球粘连分离费</t>
  </si>
  <si>
    <t>通过手术分离睑球粘连，改善眼球运动。价格涵盖手术计划、术区准备、消毒、分离、缝合等步骤所需的人力资源和基本物质资源消耗。</t>
  </si>
  <si>
    <t>013304000350001</t>
  </si>
  <si>
    <t>睑球粘连分离费-儿童（加收）</t>
  </si>
  <si>
    <t>013304000350011</t>
  </si>
  <si>
    <t>睑球粘连分离费-睑缘粘连分离术（减收）</t>
  </si>
  <si>
    <t>013304000360000</t>
  </si>
  <si>
    <t>结膜囊成形费</t>
  </si>
  <si>
    <t>通过手术恢复结膜囊功能或结构。价格涵盖手术计划、术区准备、切开、分离、成形、缝合及必要时生物组织材料移植等步骤所需的人力资源和基本物质资源消耗。</t>
  </si>
  <si>
    <t>013304000360001</t>
  </si>
  <si>
    <t>结膜囊成形费-儿童（加收）</t>
  </si>
  <si>
    <t>013304000360011</t>
  </si>
  <si>
    <t>结膜囊成形费-结膜部分切除术（减收）</t>
  </si>
  <si>
    <t>013304000370000</t>
  </si>
  <si>
    <t>眼睑裂伤缝合费
（常规）</t>
  </si>
  <si>
    <t>通过手术对不累及睑缘和睑板的眼睑裂伤进行缝合。价格涵盖手术计划、术区准备、消毒、清创、缝合等步骤所需的人力资源和基本物质资源消耗。</t>
  </si>
  <si>
    <t>013304000370001</t>
  </si>
  <si>
    <t>眼睑裂伤缝合费（常规）-儿童（加收）</t>
  </si>
  <si>
    <t>013304000380000</t>
  </si>
  <si>
    <t>眼睑裂伤缝合费
（复杂）</t>
  </si>
  <si>
    <t>通过手术对复杂情况下的眼睑裂伤进行缝合。价格涵盖手术计划、术区准备、消毒、清创、缝合等步骤所需的人力资源和基本物质资源消耗。</t>
  </si>
  <si>
    <t>复杂情况指：累及睑缘或睑板的眼睑多发裂伤。</t>
  </si>
  <si>
    <t>013304000380001</t>
  </si>
  <si>
    <t>眼睑裂伤缝合费（复杂）-儿童（加收）</t>
  </si>
  <si>
    <t>013304000390000</t>
  </si>
  <si>
    <t>眼睑病变切除费</t>
  </si>
  <si>
    <t>通过手术去除眼睑肿物等病变。价格涵盖手术计划、术区准备、消毒、切除、缝合等步骤所需的人力资源和基本物质资源消耗。</t>
  </si>
  <si>
    <t>013304000390001</t>
  </si>
  <si>
    <t>眼睑病变切除费-儿童（加收）</t>
  </si>
  <si>
    <t>013304000400000</t>
  </si>
  <si>
    <t>眼表重建费</t>
  </si>
  <si>
    <t>通过手术修复或重建受损的眼表结构。价格涵盖手术计划、术区准备、消毒、切除、缝合等步骤所需的人力资源和基本物质资源消耗。</t>
  </si>
  <si>
    <t>013304000400001</t>
  </si>
  <si>
    <t>眼表重建费-儿童（加收）</t>
  </si>
  <si>
    <t>013304000410000</t>
  </si>
  <si>
    <t>羊膜置入费</t>
  </si>
  <si>
    <t>通过手术置入羊膜组织来修复或重建受损的眼表结构。价格涵盖手术计划、术区准备、消毒、置入、缝合等步骤所需的人力资源和基本物质资源消耗。</t>
  </si>
  <si>
    <t>013304000410001</t>
  </si>
  <si>
    <t>羊膜置入费-儿童（加收）</t>
  </si>
  <si>
    <t>013304000420000</t>
  </si>
  <si>
    <t>角膜层间冲洗费</t>
  </si>
  <si>
    <t>通过各种方式对角膜层间进行冲洗。价格涵盖消毒、贴膜、穿刺、冲洗等步骤所需的人力资源和基本物质资源消耗。</t>
  </si>
  <si>
    <t>013304000420001</t>
  </si>
  <si>
    <t>角膜层间冲洗费-儿童（加收）</t>
  </si>
  <si>
    <t>013304000430000</t>
  </si>
  <si>
    <t>浅层角膜损伤修复费</t>
  </si>
  <si>
    <t>通过各种方式修复浅层角膜损伤。价格涵盖手术计划、术区准备、消毒、修复、涂药等步骤所需的人力资源和基本物质资源消耗。</t>
  </si>
  <si>
    <t>013304000430001</t>
  </si>
  <si>
    <t>浅层角膜损伤修复费-儿童（加收）</t>
  </si>
  <si>
    <t>013304000440000</t>
  </si>
  <si>
    <t>角膜部分切除费</t>
  </si>
  <si>
    <t>通过手术切除部分角膜。价格涵盖手术计划、术区准备、切除、缝合及必要时生物组织材料移植等步骤所需的人力资源和基本物质资源消耗。</t>
  </si>
  <si>
    <t>013304000440001</t>
  </si>
  <si>
    <t>角膜部分切除费-儿童（加收）</t>
  </si>
  <si>
    <t>013304000450000</t>
  </si>
  <si>
    <t>角膜切削费</t>
  </si>
  <si>
    <t>通过手术对角膜进行切削。价格涵盖手术计划、术区准备、切削、复位等步骤所需的人力资源和基本物质资源消耗。</t>
  </si>
  <si>
    <t>013304000450001</t>
  </si>
  <si>
    <t>角膜切削费-儿童（加收）</t>
  </si>
  <si>
    <t>013304000460000</t>
  </si>
  <si>
    <t>角膜基质透镜取出费</t>
  </si>
  <si>
    <t>通过手术制作角膜基质透镜并取出。价格涵盖手术计划、术区准备、制作角膜基质透镜、取出等步骤所需的人力资源和基本物质资源消耗。</t>
  </si>
  <si>
    <t>013304000460001</t>
  </si>
  <si>
    <t>角膜基质透镜取出费-儿童（加收）</t>
  </si>
  <si>
    <t>013304000470000</t>
  </si>
  <si>
    <t>角膜磨镶费</t>
  </si>
  <si>
    <t>通过手术对角膜进行磨镶。价格涵盖手术计划、术区准备、制作角膜瓣、切削、冲洗、复位等步骤所需的人力资源和基本物质资源消耗。</t>
  </si>
  <si>
    <t>013304000470001</t>
  </si>
  <si>
    <t>角膜磨镶费-儿童（加收）</t>
  </si>
  <si>
    <t>013304000480000</t>
  </si>
  <si>
    <t>自体角膜转位费</t>
  </si>
  <si>
    <t>通过手术改变角膜位置。价格涵盖手术计划、术区准备、切割、旋转、缝合、形成前房等步骤所需的人力资源和基本物质资源消耗。</t>
  </si>
  <si>
    <t>013304000480001</t>
  </si>
  <si>
    <t>自体角膜转位费-儿童（加收）</t>
  </si>
  <si>
    <t>013304000490000</t>
  </si>
  <si>
    <t>角膜加固费</t>
  </si>
  <si>
    <t>通过交联反应等各种方式，增加角膜强度、韧度和硬度。价格涵盖手术计划、术区准备、去角膜上皮、浸泡、能量照射等步骤所需的人力资源和基本物质资源消耗。</t>
  </si>
  <si>
    <t>013304000490001</t>
  </si>
  <si>
    <t>角膜加固费-儿童（加收）</t>
  </si>
  <si>
    <t>013304000500000</t>
  </si>
  <si>
    <t>角膜深层异物取出费</t>
  </si>
  <si>
    <t>利用各种方式，取出深层角膜异物。价格涵盖手术计划、术区准备、消毒、切开角膜、取出异物、缝合等步骤所需的人力资源和基本物质资源消耗。</t>
  </si>
  <si>
    <t>013304000500001</t>
  </si>
  <si>
    <t>角膜深层异物取出费-儿童（加收）</t>
  </si>
  <si>
    <t>013304000510000</t>
  </si>
  <si>
    <t>睫状体断离复位费</t>
  </si>
  <si>
    <t>通过手术对断离或脱离睫状体进行复位。价格涵盖手术计划、术区准备、切开、断离修复、缝合等步骤所需的人力资源和基本物质资源消耗。</t>
  </si>
  <si>
    <t>013304000510001</t>
  </si>
  <si>
    <t>睫状体断离复位费-儿童（加收）</t>
  </si>
  <si>
    <t>013304000520000</t>
  </si>
  <si>
    <t>睫状体部分切除费</t>
  </si>
  <si>
    <t>通过手术切除部分睫状体。价格涵盖手术计划、术区准备、切开、切除、缝合等步骤所需的人力资源和基本物质资源消耗。</t>
  </si>
  <si>
    <t>013304000520001</t>
  </si>
  <si>
    <t>睫状体部分切除费-儿童（加收）</t>
  </si>
  <si>
    <t>013304000530000</t>
  </si>
  <si>
    <t>眶壁修复费</t>
  </si>
  <si>
    <t>通过手术修复损伤的眼眶或眶壁。价格涵盖手术计划、术区准备、消毒、切开、分离、去除受损组织、复位、固定、缝合及必要时植入修复材料等步骤所需的人力资源和基本物质资源消耗。</t>
  </si>
  <si>
    <t>013304000530001</t>
  </si>
  <si>
    <t>眶壁修复费-儿童（加收）</t>
  </si>
  <si>
    <t>013304000530011</t>
  </si>
  <si>
    <t>眶壁修复费-两眶壁及以上（加收）</t>
  </si>
  <si>
    <t>013304000540000</t>
  </si>
  <si>
    <t>眶隔修复费</t>
  </si>
  <si>
    <t>通过手术修复或调整眶隔脂肪或纤维组织。价格涵盖手术计划、术区准备、消毒、切开、修复、缝合等步骤所需的人力资源和基本物质资源消耗。</t>
  </si>
  <si>
    <t>013304000540001</t>
  </si>
  <si>
    <t>眶隔修复费-儿童（加收）</t>
  </si>
  <si>
    <t>013304000550000</t>
  </si>
  <si>
    <t>眼内容物摘除费</t>
  </si>
  <si>
    <t>通过手术去除所有眼内容物。价格涵盖手术计划、术区准备、切开、分离、去除全部眼内容物、处理眼窝、缝合等步骤所需的人力资源和基本物质资源消耗。</t>
  </si>
  <si>
    <t>013304000550001</t>
  </si>
  <si>
    <t>眼内容物摘除费-儿童（加收）</t>
  </si>
  <si>
    <t>013304000560000</t>
  </si>
  <si>
    <t>眼球摘除费</t>
  </si>
  <si>
    <t>通过手术摘除整个眼球。价格涵盖手术计划、术区准备、切开、分离、摘除眼球、处理眼窝、缝合等步骤所需的人力资源和基本物质资源消耗。</t>
  </si>
  <si>
    <t>1.不与“眼窝再造费”同时收费。</t>
  </si>
  <si>
    <t>013304000560001</t>
  </si>
  <si>
    <t>眼球摘除费-儿童（加收）</t>
  </si>
  <si>
    <t>013304000560011</t>
  </si>
  <si>
    <t>眼球摘除费-眶内容物摘除（加收）</t>
  </si>
  <si>
    <t>013304000570000</t>
  </si>
  <si>
    <t>眶内病变摘除费
（常规）</t>
  </si>
  <si>
    <t>通过手术方式摘除眶内肿物等病变。价格涵盖手术计划、术区准备、消毒、切开、分离、摘除、缝合等步骤所需的人力资源和基本物质资源消耗。</t>
  </si>
  <si>
    <t>013304000570001</t>
  </si>
  <si>
    <t>眶内肿物摘除费
（常规）-儿童（加收）</t>
  </si>
  <si>
    <t>013304000580000</t>
  </si>
  <si>
    <t>眶内病变摘除费
（复杂）</t>
  </si>
  <si>
    <t>通过手术方式实现复杂情况下的眶内肿物等病变摘除。价格涵盖手术计划、术区准备、消毒、切开眶壁、分离、摘除、修补充填、再造成形、缝合等步骤所需的人力资源和基本物质资源消耗。</t>
  </si>
  <si>
    <t>复杂情况指：眼球赤道后病变的摘除。</t>
  </si>
  <si>
    <t>013304000580001</t>
  </si>
  <si>
    <t>眶内肿物摘除费
（复杂）-儿童（加收）</t>
  </si>
  <si>
    <t>013304000590000</t>
  </si>
  <si>
    <t>眼眶减压费</t>
  </si>
  <si>
    <t>通过各种手术方式调整眶部组织，减轻压力。价格涵盖手术计划、术区准备、消毒、切开、分离、减压、修补充填、再造成形、缝合等步骤所需的人力资源和基本物质资源消耗。</t>
  </si>
  <si>
    <t>013304000590001</t>
  </si>
  <si>
    <t>眼眶减压费-儿童（加收）</t>
  </si>
  <si>
    <t>013304000590011</t>
  </si>
  <si>
    <t>眼眶减压费-两眶壁及以上（加收）</t>
  </si>
  <si>
    <t>013304000600000</t>
  </si>
  <si>
    <t>眶内异物取出费</t>
  </si>
  <si>
    <t>通过各种手术方式取出眼球与眼眶之间的异物。价格涵盖手术计划、术区准备、消毒、切开、分离、取出异物、缝合等步骤所需的人力资源和基本物质资源消耗。</t>
  </si>
  <si>
    <t>013304000600001</t>
  </si>
  <si>
    <t>眶内异物取出费-儿童（加收）</t>
  </si>
  <si>
    <t>013304000610000</t>
  </si>
  <si>
    <t>球内异物取出费</t>
  </si>
  <si>
    <t>通过各种手术方式取出眼球内异物。价格涵盖手术计划、术区准备、消毒、定位、切开、取出异物、缝合等步骤所需的人力资源和基本物质资源消耗。</t>
  </si>
  <si>
    <t>013304000610001</t>
  </si>
  <si>
    <t>球内异物取出费-儿童（加收）</t>
  </si>
  <si>
    <t>013304000620000</t>
  </si>
  <si>
    <t>眼窝填充费</t>
  </si>
  <si>
    <t>通过各种手术方式填充义眼台等，恢复塌陷的眼窝。价格涵盖手术计划、术区准备、切开、填充、缝合等步骤所需的人力资源和基本物质资源消耗。</t>
  </si>
  <si>
    <t>013304000620001</t>
  </si>
  <si>
    <t>眼窝填充费-儿童（加收）</t>
  </si>
  <si>
    <t>013304000630000</t>
  </si>
  <si>
    <t>眼窝再造费</t>
  </si>
  <si>
    <t>通过各种手术方式重建眼窝的生理结构及形态。价格涵盖手术计划、术区准备、消毒、切开、分离、骨质重建、软组织修复、缝合等步骤所需的人力资源和基本物质资源消耗。</t>
  </si>
  <si>
    <t>不与“眼球摘除费”同时收取。</t>
  </si>
  <si>
    <t>013304000630001</t>
  </si>
  <si>
    <t>眼窝再造费-儿童（加收）</t>
  </si>
  <si>
    <t>013304000640000</t>
  </si>
  <si>
    <t>泪道成形费</t>
  </si>
  <si>
    <t>通过各种手术方式改善或重建泪道结构。价格涵盖手术计划、术区准备、消毒、切开、扩张、疏通、重建、缝合及必要时放置植入物等步骤所需的人力资源和基本物质资源消耗。</t>
  </si>
  <si>
    <t>013304000640001</t>
  </si>
  <si>
    <t>泪道成形费-儿童（加收）</t>
  </si>
  <si>
    <t>013304000640011</t>
  </si>
  <si>
    <t>泪道成形费-泪小点外翻矫正术（减收）</t>
  </si>
  <si>
    <t>013304000650000</t>
  </si>
  <si>
    <t>泪道病变切除费</t>
  </si>
  <si>
    <t>通过各种手术方式切除泪道病变或部分泪道。价格涵盖手术计划、术区准备、消毒、切开、分离、切除、缝合等步骤所需的人力资源和基本物质资源消耗。</t>
  </si>
  <si>
    <t>013304000650001</t>
  </si>
  <si>
    <t>泪道病变切除费-儿童（加收）</t>
  </si>
  <si>
    <t>013304000650100</t>
  </si>
  <si>
    <t>泪道病变切除费-泪囊摘除费（扩展）</t>
  </si>
  <si>
    <t>013304000660000</t>
  </si>
  <si>
    <t>泪腺脱垂复位费</t>
  </si>
  <si>
    <t>通过各种手术方式复位脱垂的泪腺。价格涵盖手术计划、术区准备、消毒、切开、固定缝合等步骤所需的人力资源和基本物质资源消耗。</t>
  </si>
  <si>
    <t>013304000660001</t>
  </si>
  <si>
    <t>泪腺脱垂复位费-儿童（加收）</t>
  </si>
  <si>
    <t>013304000670000</t>
  </si>
  <si>
    <t>眼球裂伤缝合费</t>
  </si>
  <si>
    <t>通过各种手术方式修复眼球裂伤。价格涵盖手术计划、术区准备、探查、清创、缝合等步骤所需的人力资源和基本物质资源消耗。</t>
  </si>
  <si>
    <t>013304000670001</t>
  </si>
  <si>
    <t>眼球裂伤缝合费-儿童（加收）</t>
  </si>
  <si>
    <t>013304000670011</t>
  </si>
  <si>
    <t>眼球裂伤缝合费-裂伤累及视网膜（加收）</t>
  </si>
  <si>
    <t>013304000680000</t>
  </si>
  <si>
    <t>眼外肌调整矫治费</t>
  </si>
  <si>
    <t>通过各种手术方式调整眼外肌位置或张力。价格涵盖手术计划、术区准备、消毒、切开、分离、调整、缝合等步骤所需的人力资源和基本物质资源消耗。</t>
  </si>
  <si>
    <t>每条肌肉</t>
  </si>
  <si>
    <t>013304000680001</t>
  </si>
  <si>
    <t>眼外肌调整矫治费-儿童（加收）</t>
  </si>
  <si>
    <t>013304000690000</t>
  </si>
  <si>
    <t>义眼台修复费</t>
  </si>
  <si>
    <t>通过各种手术方式修复义眼台。价格涵盖手术计划、术区准备、切开、分离、修整、固定、缝合等步骤所需的人力资源和基本物质资源消耗。</t>
  </si>
  <si>
    <t>013304000690001</t>
  </si>
  <si>
    <t>义眼台修复费-儿童（加收）</t>
  </si>
  <si>
    <t>013304000700000</t>
  </si>
  <si>
    <t>眶内感染清创/引流费</t>
  </si>
  <si>
    <t>通过各种手术方式清除眶内感染性病变。价格涵盖手术计划、术区准备、切开、清创、引流、缝合等步骤所需的人力资源和基本物质资源消耗。</t>
  </si>
  <si>
    <t>013304000700001</t>
  </si>
  <si>
    <t>眶内感染清创/引流费-儿童（加收）</t>
  </si>
  <si>
    <t>013304000710000</t>
  </si>
  <si>
    <t>球结膜切开冲洗费</t>
  </si>
  <si>
    <t>通过各种手术方式切开并冲洗球结膜，清除有害物质或改善血运。价格涵盖手术计划、术区准备、切开、冲洗、必要时缝合等步骤所需的人力资源和基本物质资源消耗。</t>
  </si>
  <si>
    <t>013304000710001</t>
  </si>
  <si>
    <t>球结膜切开冲洗费-儿童（加收）</t>
  </si>
  <si>
    <t>013304000720000</t>
  </si>
  <si>
    <t>眼袋整形费</t>
  </si>
  <si>
    <t>通过各种手术方式去除眼睑脂肪、皮肤、肌肉。价格涵盖手术计划、术区准备、消毒、切开或穿刺、必要时去除部分组织、缝合等步骤所需的人力资源和基本物质资源消耗。</t>
  </si>
  <si>
    <t>美容整形常用项目。</t>
  </si>
  <si>
    <t>市场调节价</t>
  </si>
  <si>
    <t>013304000730000</t>
  </si>
  <si>
    <t>重睑成形费</t>
  </si>
  <si>
    <t>通过各种手术方式实现重睑成形。价格涵盖手术计划、术区准备、消毒、切开或穿刺、必要时去除部分组织、缝合等步骤所需的人力资源和基本物质资源消耗。</t>
  </si>
  <si>
    <t>013304000740000</t>
  </si>
  <si>
    <t>眶距矫正费</t>
  </si>
  <si>
    <t>通过各种手术方式矫正眶距。价格涵盖手术计划、术区准备、消毒、切开、截骨/植骨、固定、缝合等步骤所需的人力资源和基本物质资源消耗。</t>
  </si>
  <si>
    <t>013304000750000</t>
  </si>
  <si>
    <t>隆眉弓手术费</t>
  </si>
  <si>
    <t>通过各种手术方式增加眉弓高度和立体感，改善面部轮廓。价格涵盖手术计划、术区准备、切开、冲洗、缝合等步骤所需的人力资源和基本物质资源消耗。</t>
  </si>
  <si>
    <t>013304000760000</t>
  </si>
  <si>
    <t>眉矫正手术费</t>
  </si>
  <si>
    <t>通过各种手术方式调整眉毛位置并改善其形态。价格涵盖手术计划、术区准备、切开、冲洗、缝合等步骤所需的人力资源和基本物质资源消耗。</t>
  </si>
  <si>
    <t>二</t>
  </si>
  <si>
    <t>心血管系统</t>
  </si>
  <si>
    <t>使用说明：
1.所定价格属于政府指导价为最高限价，下浮不限；同时，医疗机构有关创新改良，可以采取“现有项目兼容”的方式简化处理，无需申报新增医疗服务价格项目，向所属医保部门报备可直接按照对应的项目执行。
2.“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4.“扩展”，指同一项目下以不同方式提供或在不同场景应用时，只扩展价格项目适用范围、不额外加价的一类子项，子项的价格按主项目执行。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普通电极片、可复用的操作器具等。基本物质资源消耗成本计入项目价格，不另行收费。除基本物质资源消耗以外的其他耗材，按照实际采购价格零差率销售。
6.“再次手术”，是指既往曾行心脏外科开胸或腔镜手术，因病情需要再次行心脏手术的情况。
7.“微创手术”，是指通过非传统正中切口进行开胸或腔镜手术的方式，包括但不限于部分胸骨切口、侧切口、腔镜入路等情况。
8.手术项目若需病理取样，地方定价时应考虑在原项目的价格构成中包含标本的留取和送检。
9.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
10.所称的“儿童”，指6周岁及以下，周岁的计算方法以法律的相关规定为准。
11.其他学科开展相应项目时，可据实收费。
12.未提及的部分肺动/静脉、体循环动脉等循环系统相关项目，后续在其他立项指南中列举。
13.价格构成中所称的“穿刺”为主项操作涉及的必要穿刺技术，价格构成中的穿刺操作不可收取相关费用；独立穿刺项目可按相应治疗价格项目收取。
14.涉及“包括……”“…… 等”的，属于开放型表述，所指对象不仅局限于表述中列明的事项，也包括未列明的同类事项。</t>
  </si>
  <si>
    <t>012408000020000</t>
  </si>
  <si>
    <t>心电监测费</t>
  </si>
  <si>
    <t>实时监测患者心率、心律、心电波形等，必要时监测呼吸频率、呼吸波形、血压、血氧饱和度等参数。价格涵盖皮肤清洁、安放电极、连接设备、设定参数、实时监测等步骤所需的人力资源、设备运转成本与基本物质资源消耗。</t>
  </si>
  <si>
    <t>小时</t>
  </si>
  <si>
    <t>012408000020100</t>
  </si>
  <si>
    <t>心电监测费-遥测心电监测（扩展）</t>
  </si>
  <si>
    <t>012408000030000</t>
  </si>
  <si>
    <t>常规心电图检查费</t>
  </si>
  <si>
    <t>通过心电图机体表采集十二导联及以下心电数据。价格涵盖皮肤清洁、安放电极、连接设备、采集信号、数据分析、出具报告等步骤所需的人力资源、设备运转成本与基本物质资源消耗。</t>
  </si>
  <si>
    <t>012408000030001</t>
  </si>
  <si>
    <t>常规心电图检查费-十二导联以上（加收）</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</si>
  <si>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</si>
  <si>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</si>
  <si>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</si>
  <si>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</si>
  <si>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</si>
  <si>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</si>
  <si>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</si>
  <si>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</si>
  <si>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通过连续记录心电图数据分析心率变化情况。价格涵盖皮肤清洁、安放电极、连接设备、采集信号、数据分析、出具报告等步骤所需的人力资源、设备运转成本与基本物质资源消耗。</t>
  </si>
  <si>
    <t>每日收费不超过120元。</t>
  </si>
  <si>
    <t>012408000050000</t>
  </si>
  <si>
    <t>心电图负荷检查费</t>
  </si>
  <si>
    <t>通过各类运动负荷或药物诱导试验等方式，对比监测心电和血压变化，协助诊断疾病。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</si>
  <si>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</si>
  <si>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</si>
  <si>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通过获取连续的心电图监测数据，协助诊断疾病。价格涵盖皮肤清洁、安放电极、连接设备、采集信号、数据分析、出具报告等步骤所需的人力资源、设备运转成本与基本物质资源消耗。</t>
  </si>
  <si>
    <t>日</t>
  </si>
  <si>
    <t>1.单次检查收取不超过3天，个别患者确有必要的最多可收取5天费用。
2.数码采集低于12导的按80%收取。</t>
  </si>
  <si>
    <t>012408000070000</t>
  </si>
  <si>
    <t>心腔内超声心动图检查费</t>
  </si>
  <si>
    <t>通过将超声探头置于心腔内部，观察心脏各个腔室情况。价格涵盖皮肤清洁、静脉穿刺、置入导管、成像检查、撤除导管、数据分析、出具报告等步骤所需的人力资源、设备运转成本与基本物质资源消耗。</t>
  </si>
  <si>
    <t>013107000010000</t>
  </si>
  <si>
    <t>经食管心脏调搏费</t>
  </si>
  <si>
    <t>通过食管电极对左心房或邻近心脏组织进行电刺激，进行电生理评估或终止室上速。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</si>
  <si>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</si>
  <si>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</si>
  <si>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</si>
  <si>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</si>
  <si>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</si>
  <si>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通过动脉、静脉或心包置入三维标测电极，利用三维重建技术获取心腔三维结构。价格涵盖应用各种三维标测技术构建心腔三维图像所需的人力资源与基本物质资源消耗。</t>
  </si>
  <si>
    <t>012408000090000</t>
  </si>
  <si>
    <t>直立倾斜检查费</t>
  </si>
  <si>
    <t>通过改变体位，监测患者心率、血压和神智的变化，协助诊断疾病。价格涵盖皮肤清洁、安放电极、患者固定、改变体位、监测心电和血压变化、观察患者表现、数据分析、出具报告等步骤所需的人力资源与基本物质资源消耗。</t>
  </si>
  <si>
    <t>不与“心电监测费”同时收取。</t>
  </si>
  <si>
    <t>012408000100000</t>
  </si>
  <si>
    <t>6分钟步行检查费</t>
  </si>
  <si>
    <t>通过步行速度评估患者心脏功能及运动耐力。价格涵盖设备准备、测试过程中生命体征监测、撤除设备、出具报告等步骤所需的人力资源和基本物质资源消耗。</t>
  </si>
  <si>
    <t>012408000110000</t>
  </si>
  <si>
    <t>无创动态血压监测费</t>
  </si>
  <si>
    <t>通过无创的方式连续监测患者血压，获取24小时中多次血压监测数据。价格涵盖固定袖带、动态监测血压、采集数据、撤除袖带、分析、出具报告等步骤所需的人力资源与基本物质资源消耗。</t>
  </si>
  <si>
    <t>012408000120000</t>
  </si>
  <si>
    <t>无创肢体动脉检查费</t>
  </si>
  <si>
    <t>通过无创的方式评估外周动脉病变情况。价格涵盖皮肤清洁、节段性测压或安置传感器、采集数据、撤除传感器、分析、出具报告等步骤所需的人力资源与基本物质资源消耗。</t>
  </si>
  <si>
    <t>013107000030000</t>
  </si>
  <si>
    <t>心脏电除颤/电复律费</t>
  </si>
  <si>
    <t>通过体外直流电除颤/电复律以改变心律。价格涵盖设备安装、除颤或复律、撤除设备等步骤所需的人力资源和基本物质资源消耗。</t>
  </si>
  <si>
    <t>012408000130000</t>
  </si>
  <si>
    <t>连续无创容积变异指数监测费</t>
  </si>
  <si>
    <t>通过无创方式连续监测评估患者的血容量状态和液体反应性。价格涵盖连接设备，连续测量无创容积变异指数、记录数据、撤除设备等步骤所需的人力资源和基本物质资源消耗。</t>
  </si>
  <si>
    <t>012408000140000</t>
  </si>
  <si>
    <t>有创血流动力学监测费</t>
  </si>
  <si>
    <t>通过侵入性的方式测量血流动力学参数指标。价格涵盖连接设备、监测血流动力学相关数据、撤除设备等步骤所需的人力资源和基本物质资源消耗。</t>
  </si>
  <si>
    <t>012408000150000</t>
  </si>
  <si>
    <t>无创血流动力学检查费</t>
  </si>
  <si>
    <t>通过非侵入性的各种检查方法测量血流动力学参数指标。价格涵盖连接设备、监测血流动力学相关数据、撤除设备等步骤所需的人力资源和基本物质资源消耗。</t>
  </si>
  <si>
    <t>项</t>
  </si>
  <si>
    <t>本项目中的“各种检查方法”指：心血流图、心尖搏动图、心音图、心阻抗图、心排出量检查。</t>
  </si>
  <si>
    <t>013107000040000</t>
  </si>
  <si>
    <t>体外反搏治疗费</t>
  </si>
  <si>
    <t>通过球囊使主动脉内收缩期血压降低和舒张期血压增高。价格涵盖皮肤清洁、连接体外反搏设备行体外反搏治疗、撤除设备等所需步骤的人力资源和基本物质资源消耗。</t>
  </si>
  <si>
    <t>012408000010000</t>
  </si>
  <si>
    <t>心脏植入式装置适配费</t>
  </si>
  <si>
    <t>对已置入的心脏植入式电子装置进行程控测试。价格涵盖心脏植入式电子装置连接、数据读取分析、参数调整、功能优化、安全性检查等步骤所需的人力资源和基本物资消耗。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</si>
  <si>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</si>
  <si>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012408000010100</t>
  </si>
  <si>
    <t>心脏植入式装置适配费-远程适配（扩展）</t>
  </si>
  <si>
    <t>012408000190000</t>
  </si>
  <si>
    <t>冠状动脉造影费</t>
  </si>
  <si>
    <t>通过介入的方式对冠状动脉进行检查。价格涵盖手术计划、术区准备、消毒铺巾、建立通路、冠状动脉造影、撤除、闭合血管通路等手术步骤所需的人力资源和基本物质资源消耗。</t>
  </si>
  <si>
    <t>只做左心室造影或右心室造影按90%收取。</t>
  </si>
  <si>
    <t>012408000190001</t>
  </si>
  <si>
    <t>冠状动脉造影费-儿童（加收）</t>
  </si>
  <si>
    <t>012408000190011</t>
  </si>
  <si>
    <t>冠状动脉造影费-桥血管造影（加收）</t>
  </si>
  <si>
    <t>012408000190021</t>
  </si>
  <si>
    <t>冠状动脉造影费-左心室造影（加收）</t>
  </si>
  <si>
    <t>012408000200000</t>
  </si>
  <si>
    <t>冠状动脉腔内影像学检查费</t>
  </si>
  <si>
    <t>在冠状动脉造影基础上进行腔内影像学检查。价格涵盖连接设备、观察心腔内影像情况、撤除设备等步骤所需的人力资源和基本物质资源消耗。不含冠状动脉造影。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</si>
  <si>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</si>
  <si>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012408000210000</t>
  </si>
  <si>
    <t>冠状动脉血流储备功能检查费</t>
  </si>
  <si>
    <t>在冠状动脉造影基础上进行血流储备功能检查。价格涵盖连接设备、测量冠状动脉血流储备功能、撤除设备等步骤所需的人力资源和基本物质资源消耗。不含冠状动脉造影。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</si>
  <si>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</si>
  <si>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012408000220000</t>
  </si>
  <si>
    <t>冠状动脉微循环阻力检查费</t>
  </si>
  <si>
    <t>在冠状动脉造影基础上进行微循环阻力检查。价格涵盖连接设备、测量冠状动脉微循环阻力、撤除设备等步骤所需的人力资源和基本物质资源消耗。不含冠状动脉造影。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</si>
  <si>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</si>
  <si>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013308000030000</t>
  </si>
  <si>
    <t>冠状动脉支架置入费</t>
  </si>
  <si>
    <t>通过支架扩张冠状动脉。价格涵盖手术计划、术区准备、消毒铺巾、建立通路、支架置入、确认治疗效果、撤除、闭合通路，必要时球囊扩张等手术步骤所需的人力资源和基本物质资源消耗。不含冠状动脉造影。</t>
  </si>
  <si>
    <t>血管</t>
  </si>
  <si>
    <t>1.本项目中的“血管”指：左主干、左前降支、左回旋支、右冠状动脉及每支桥血管。
2.同一血管不与“冠状动脉球囊扩张费”同时收取。</t>
  </si>
  <si>
    <t>013308000030001</t>
  </si>
  <si>
    <t>冠状动脉支架置入费-儿童（加收）</t>
  </si>
  <si>
    <t>013308000040000</t>
  </si>
  <si>
    <t>冠状动脉球囊扩张费</t>
  </si>
  <si>
    <t>通过球囊扩张冠状动脉。价格涵盖手术计划、术区准备、消毒铺巾、建立通路、球囊扩张、确认治疗效果、撤除、闭合通路等手术步骤所需的人力资源和基本物质资源消耗。不含冠状动脉造影。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</si>
  <si>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t>
  </si>
  <si>
    <t>013308000040001</t>
  </si>
  <si>
    <t>冠状动脉球囊扩张费-儿童（加收）</t>
  </si>
  <si>
    <t>013308000050000</t>
  </si>
  <si>
    <t>冠状动脉慢性完全闭塞血管逆向再通治疗费</t>
  </si>
  <si>
    <t>通过血管闭塞端近段及远端两端操作疏通血管。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</si>
  <si>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</si>
  <si>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013308000050001</t>
  </si>
  <si>
    <t>冠状动脉慢性完全闭塞血管逆向再通治疗费-儿童（加收）</t>
  </si>
  <si>
    <t>013308000060000</t>
  </si>
  <si>
    <t>冠状动脉腔内减容费</t>
  </si>
  <si>
    <t>通过激光、旋切、旋磨、振波、血栓抽吸等各种物理或机械方式消除斑块或血栓。价格涵盖手术计划、术区准备、消毒铺巾、建立通路、消除斑块、确认治疗效果、撤除、闭合通路等手术步骤所需的人力资源和基本物质资源消耗。不含冠状动脉造影。</t>
  </si>
  <si>
    <t>013308000060001</t>
  </si>
  <si>
    <t>冠状动脉腔内减容费-儿童（加收）</t>
  </si>
  <si>
    <t>013308000070000</t>
  </si>
  <si>
    <t>冠状动脉溶栓费</t>
  </si>
  <si>
    <t>通过介入方式对冠状动脉进行溶栓治疗。价格涵盖手术计划、术区准备、消毒铺巾、建立通路、溶栓、确认治疗效果、撤除、闭合通路等手术步骤所需的人力资源和基本物质资源消耗。不含冠状动脉造影。</t>
  </si>
  <si>
    <t>左主干、左前降支、左回旋支、右冠状动脉及每支桥血管分别按一根血管计价。</t>
  </si>
  <si>
    <t>013308000070001</t>
  </si>
  <si>
    <t>冠状动脉溶栓费-儿童（加收）</t>
  </si>
  <si>
    <t>013107000050000</t>
  </si>
  <si>
    <t>主动脉内球囊反搏安装费</t>
  </si>
  <si>
    <t>安装并运行球囊反搏设备。价格涵盖经皮穿刺或切开、球囊导管送至降主动脉、固定导管、连接机器、启动反搏等手术步骤所需的人力资源和基本物质资源消耗。</t>
  </si>
  <si>
    <t>013107000060000</t>
  </si>
  <si>
    <t>主动脉内球囊反搏取出费</t>
  </si>
  <si>
    <t>停止并撤除球囊反搏设备。价格涵盖停止设备、球囊排气、撤除导管、缝合或压迫止血等手术步骤所需的人力资源和基本物质资源消耗。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</si>
  <si>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</si>
  <si>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</si>
  <si>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</si>
  <si>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</si>
  <si>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</si>
  <si>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通过导管检查测量中心静脉压、右心室压、心输出量、肺动脉压等指标。价格涵盖手术计划、术区准备、消毒铺巾、置入鞘管、测定压力、撤除、闭合通路等手术步骤所需的人力资源和基本物质资源消耗。</t>
  </si>
  <si>
    <t>012408000230001</t>
  </si>
  <si>
    <t>右心导管检查费-儿童（加收）</t>
  </si>
  <si>
    <t>012408000240000</t>
  </si>
  <si>
    <t>左心导管检查费</t>
  </si>
  <si>
    <t>通过导管检查测量主动脉压、左心室压等指标。价格涵盖手术计划、术区准备、消毒铺巾、置入鞘管、测定压力、撤除、闭合通路等手术步骤所需的人力资源和基本物质资源消耗。</t>
  </si>
  <si>
    <t>012408000240001</t>
  </si>
  <si>
    <t>左心导管检查费-儿童（加收）</t>
  </si>
  <si>
    <t>013308000080000</t>
  </si>
  <si>
    <t>主动脉瓣成形费（介入）</t>
  </si>
  <si>
    <t>通过介入的方式治疗主动脉瓣瓣膜狭窄或关闭不全。价格涵盖手术计划、术区准备、消毒铺巾、建立通路、病变瓣膜成形、撤除、闭合血管通路等手术步骤所需的人力资源和基本物质资源消耗。</t>
  </si>
  <si>
    <t>013308000080001</t>
  </si>
  <si>
    <t>主动脉瓣成形费（介入）-儿童（加收）</t>
  </si>
  <si>
    <t>013308000080011</t>
  </si>
  <si>
    <t>主动脉瓣成形费（介入）-瓣中瓣/环中瓣修复（加收）</t>
  </si>
  <si>
    <t>013308000080100</t>
  </si>
  <si>
    <t>主动脉瓣成形费（介入）-肺动脉瓣成形（介入）（扩展）</t>
  </si>
  <si>
    <t>013308000090000</t>
  </si>
  <si>
    <t>二尖瓣成形费（介入）</t>
  </si>
  <si>
    <t>通过介入的方式治疗二尖瓣瓣膜狭窄或关闭不全。价格涵盖手术计划、术区准备、消毒铺巾、建立通路、病变瓣膜成形、撤除、闭合血管通路等手术步骤所需的人力资源和基本物质资源消耗。</t>
  </si>
  <si>
    <t>013308000090001</t>
  </si>
  <si>
    <t>二尖瓣成形费（介入）-儿童（加收）</t>
  </si>
  <si>
    <t>013308000090011</t>
  </si>
  <si>
    <t>二尖瓣成形费（介入）-瓣中瓣/环中瓣修复（加收）</t>
  </si>
  <si>
    <t>013308000090100</t>
  </si>
  <si>
    <t>二尖瓣成形费（介入）-三尖瓣成形（介入）（扩展）</t>
  </si>
  <si>
    <t>013308000091100</t>
  </si>
  <si>
    <t>二尖瓣成形费（介入）-缘对缘修复（扩展）</t>
  </si>
  <si>
    <t>013308000100000</t>
  </si>
  <si>
    <t>主动脉瓣置换费（介入）</t>
  </si>
  <si>
    <t>通过介入的方式用人工瓣膜替换病变瓣膜。价格涵盖手术计划、术区准备、消毒铺巾、建立通路、人工瓣膜输送、撤除、闭合血管通路等手术步骤所需的人力资源和基本物质治疗消耗。</t>
  </si>
  <si>
    <t>013308000100001</t>
  </si>
  <si>
    <t>主动脉瓣置换费（介入）-儿童（加收）</t>
  </si>
  <si>
    <t>013308000100011</t>
  </si>
  <si>
    <t>主动脉瓣置换费（介入）-瓣中瓣/环中瓣修复（加收）</t>
  </si>
  <si>
    <t>013308000100100</t>
  </si>
  <si>
    <t>主动脉瓣置换费（介入）-肺动脉瓣置换（介入）（扩展）</t>
  </si>
  <si>
    <t>013308000110000</t>
  </si>
  <si>
    <t>二尖瓣置换费（介入）</t>
  </si>
  <si>
    <t>013308000110001</t>
  </si>
  <si>
    <t>二尖瓣置换费（介入）-儿童（加收）</t>
  </si>
  <si>
    <t>013308000110011</t>
  </si>
  <si>
    <t>二尖瓣置换费（介入）-瓣中瓣/环中瓣修复（加收）</t>
  </si>
  <si>
    <t>013308000110100</t>
  </si>
  <si>
    <t>二尖瓣置换费（介入）-三尖瓣置换（介入）（扩展）</t>
  </si>
  <si>
    <t>013308000120000</t>
  </si>
  <si>
    <t>结构性心脏病封堵费（常规）</t>
  </si>
  <si>
    <t>通过介入的方式治疗结构性心脏病。价格涵盖手术计划、术区准备、消毒铺巾、建立通路、释放封堵装置、撤除、闭合血管通路等手术步骤所需的人力资源和基本物质资源消耗。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</si>
  <si>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t>
  </si>
  <si>
    <t>013308000120001</t>
  </si>
  <si>
    <t>结构性心脏病封堵费（常规）-儿童（加收）</t>
  </si>
  <si>
    <t>013308000130000</t>
  </si>
  <si>
    <t>结构性心脏病封堵费（复杂）</t>
  </si>
  <si>
    <t>通过介入的方式治疗复杂结构性心脏病。价格涵盖手术计划、术区准备、消毒铺巾、建立通路、释放封堵装置、撤除、闭合血管通路等手术步骤所需的人力资源和基本物质资源消耗。</t>
  </si>
  <si>
    <t>1.本项目中的“复杂”指：肺动静脉瘘、冠状动脉瘘、主动脉窦瘤、瓣周漏、吻合口漏。
2.同时涉及多个疾病的可分别计费。</t>
  </si>
  <si>
    <t>013308000130001</t>
  </si>
  <si>
    <t>结构性心脏病封堵费（复杂）-儿童（加收）</t>
  </si>
  <si>
    <t>013308000140000</t>
  </si>
  <si>
    <t>房间隔分流费</t>
  </si>
  <si>
    <t>通过穿刺、消融、介入等方式制造房间隔交通。价格涵盖手术计划、术区准备、消毒铺巾、建立通路、制造房间隔交通、闭合血管通路等手术步骤所需的人力资源和基本物质资源消耗。</t>
  </si>
  <si>
    <t>013308000140001</t>
  </si>
  <si>
    <t>房间隔分流费-儿童（加收）</t>
  </si>
  <si>
    <t>013308000150000</t>
  </si>
  <si>
    <t>肥厚型心肌病消融费</t>
  </si>
  <si>
    <t>通过介入的方式消融肥厚的室间隔。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</si>
  <si>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</si>
  <si>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013308000150001</t>
  </si>
  <si>
    <t>肥厚型心肌病消融费-儿童（加收）</t>
  </si>
  <si>
    <t>013308000160000</t>
  </si>
  <si>
    <t>心律失常消融费（常规）</t>
  </si>
  <si>
    <t>通过介入的方式消融心律失常病灶。价格涵盖手术计划、术区准备、消毒铺巾、建立通路、穿刺、采用不同的消融能量或介质进行消融、撤除、闭合血管通路等手术步骤所需的人力资源和基本物质资源消耗。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</si>
  <si>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</si>
  <si>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013308000160001</t>
  </si>
  <si>
    <t>心律失常消融费（常规）-儿童（加收）</t>
  </si>
  <si>
    <t>013308000170000</t>
  </si>
  <si>
    <t>心律失常消融费（复杂）</t>
  </si>
  <si>
    <t>通过介入的方式消融复杂心律失常病灶。价格涵盖手术计划、术区准备、消毒铺巾、建立通路、穿刺、采用不同的消融能量或介质进行消融、撤除、闭合血管通路等手术步骤所需的人力资源和基本物质资源消耗。</t>
  </si>
  <si>
    <t>1.本项目中的“心率失常病灶”指：心房颤动、II型心房扑动、器质性心脏病的室性心动过速。
2.消融能量或介质包括但不限于化学、射频、冷冻、脉冲等方式。</t>
  </si>
  <si>
    <t>013308000170001</t>
  </si>
  <si>
    <t>心律失常消融费（复杂）-儿童（加收）</t>
  </si>
  <si>
    <t>013308000180000</t>
  </si>
  <si>
    <t>肾动脉去神经费</t>
  </si>
  <si>
    <t>通过介入的方式消融肾交感神经。价格涵盖手术计划、术区准备、消毒铺巾、穿刺、放置鞘管、消融治疗，撤除、闭合通路等手术步骤所需的人力资源和基本物质资源消耗。</t>
  </si>
  <si>
    <t>013308000180001</t>
  </si>
  <si>
    <t>肾动脉去神经费-儿童（加收）</t>
  </si>
  <si>
    <t>013308000190000</t>
  </si>
  <si>
    <t>肺动脉去神经费</t>
  </si>
  <si>
    <t>通过介入的方式消融肺交感神经。</t>
  </si>
  <si>
    <t>013308000190001</t>
  </si>
  <si>
    <t>肺动脉去神经费-儿童（加收）</t>
  </si>
  <si>
    <t>012408000250000</t>
  </si>
  <si>
    <t>有创心内电生理检查费</t>
  </si>
  <si>
    <t>通过介入的方式诱发和诊断心律失常以及验证导管消融有效性。价格涵盖介入手术计划、术区准备、消毒铺巾、建立通路、放置导管、电生理检查和分析、药物激发、撤出导管、闭合通路等手术步骤所需的人力资源和基本物质资源消耗。</t>
  </si>
  <si>
    <t>012408000250001</t>
  </si>
  <si>
    <t>有创心内电生理检查费-儿童（加收）</t>
  </si>
  <si>
    <t>013308000200000</t>
  </si>
  <si>
    <t>植入式心电监测器安装费</t>
  </si>
  <si>
    <t>通过皮下植入心电监测器，监测患者心电活动。价格涵盖手术计划、术区准备、消毒铺巾、皮下植入、缝合，心电事件记录及存储等步骤所需的人力资源和基本物质资源消耗。</t>
  </si>
  <si>
    <t>013308000200001</t>
  </si>
  <si>
    <t>植入式心电监测器安装费-儿童（加收）</t>
  </si>
  <si>
    <t>013308000210000</t>
  </si>
  <si>
    <t>植入式心电监测器取出费</t>
  </si>
  <si>
    <t>通过手术取出植入式心电监测器。价格涵盖手术计划、术区准备、消毒铺巾、取出、缝合等步骤所需的人力资源和基本物质资源消耗。</t>
  </si>
  <si>
    <t>013308000210001</t>
  </si>
  <si>
    <t>植入式心电监测器取出费-儿童（加收）</t>
  </si>
  <si>
    <t>013308000220000</t>
  </si>
  <si>
    <t>永久起搏器安装费</t>
  </si>
  <si>
    <t>通过介入的方式安装单腔、双腔或无导线永久起搏器。价格涵盖手术计划、术区准备、消毒铺巾、皮下囊袋制备、心房或心室起搏电极植入、参数调试、起搏器安置、缝合、程控测试等诊疗步骤的人力资源和基本物质资源消耗。</t>
  </si>
  <si>
    <t>013308000220001</t>
  </si>
  <si>
    <t>永久起搏器安装费-儿童（加收）</t>
  </si>
  <si>
    <t>013308000220011</t>
  </si>
  <si>
    <t>永久起搏器安装费-三腔起搏器/除颤器安装（加收）</t>
  </si>
  <si>
    <t>013308000220100</t>
  </si>
  <si>
    <t>永久起搏器安装费-植入式心脏复律除颤器安装（扩展）</t>
  </si>
  <si>
    <t>013308000221100</t>
  </si>
  <si>
    <t>永久起搏器安装费-植入式心脏收缩力调节器安装（扩展）</t>
  </si>
  <si>
    <t>013308000230000</t>
  </si>
  <si>
    <t>永久起搏器电极取出费</t>
  </si>
  <si>
    <t>通过介入的方式取出原永久起搏器起搏电极导线。价格涵盖手术计划、术区准备、消毒铺巾、取出原永久起搏器起搏电极导线、缝合等手术步骤所需的人力资源和基本物质资源消耗。</t>
  </si>
  <si>
    <t>013308000230001</t>
  </si>
  <si>
    <t>永久起搏器电极取出费-儿童（加收）</t>
  </si>
  <si>
    <t>013308000230011</t>
  </si>
  <si>
    <t>永久起搏器电极取出费-结扎包埋（加收）</t>
  </si>
  <si>
    <t>013308000230021</t>
  </si>
  <si>
    <t>永久起搏器电极取出费-导线调整（减收）</t>
  </si>
  <si>
    <t>013308000230100</t>
  </si>
  <si>
    <t>永久起搏器电极取出费-植入式心脏复律除颤器电极更换（扩展）</t>
  </si>
  <si>
    <t>013308000231100</t>
  </si>
  <si>
    <t>永久起搏器电极取出费-植入式心脏收缩力调节器电极更换(扩展）</t>
  </si>
  <si>
    <t>013308000240000</t>
  </si>
  <si>
    <t>永久起搏器更换费</t>
  </si>
  <si>
    <t>通过介入的方式取出原起搏器，更换新的起搏器。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</si>
  <si>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</si>
  <si>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013308000240001</t>
  </si>
  <si>
    <t>永久起搏器更换费-儿童（加收）</t>
  </si>
  <si>
    <t>013308000240100</t>
  </si>
  <si>
    <t>永久起搏器更换费-植入式心脏复律除颤器更换（扩展）</t>
  </si>
  <si>
    <t>013308000241100</t>
  </si>
  <si>
    <t>永久起搏器更换费-植入式心脏收缩力调节器更换（扩展）</t>
  </si>
  <si>
    <t>013308000250000</t>
  </si>
  <si>
    <t>永久起搏器取出费</t>
  </si>
  <si>
    <t>通过介入的方式取出原起搏器及导线。价格涵盖手术计划、术区准备、消毒铺巾、切口囊袋、取出起搏器、处理包埋原导线、缝合等手术步骤所需的人力资源和基本物资消耗。</t>
  </si>
  <si>
    <t>013308000250001</t>
  </si>
  <si>
    <t>永久起搏器取出费-儿童（加收）</t>
  </si>
  <si>
    <t>013308000250011</t>
  </si>
  <si>
    <t>永久起搏器取出费-囊袋清创（加收）</t>
  </si>
  <si>
    <t>013308000250100</t>
  </si>
  <si>
    <t>永久起搏器取出费-植入式心脏复律除颤器取出（扩展）</t>
  </si>
  <si>
    <t>013308000251100</t>
  </si>
  <si>
    <t>永久起搏器取出费-植入式心脏收缩力调节器取出（扩展）</t>
  </si>
  <si>
    <t>013308000260000</t>
  </si>
  <si>
    <t>心外膜永久起搏器植入费</t>
  </si>
  <si>
    <t>通过手术的方式安装心外膜永久起搏器价格涵盖手术计划、术区准备、消毒铺巾、心外膜电极植入、囊袋制备、参数调试、起搏器安置、缝合、程控测试等步骤所需的人力资源和基本物质资源消耗。</t>
  </si>
  <si>
    <t>013308000260001</t>
  </si>
  <si>
    <t>心外膜永久起搏器植入费-儿童（加收）</t>
  </si>
  <si>
    <t>013308000270000</t>
  </si>
  <si>
    <t>临时起搏器安装费</t>
  </si>
  <si>
    <t>通过介入方式安装并运行临时起搏器。价格涵盖手术计划、术区准备、消毒铺巾、介入方式放置电极导线，连接临时起搏器、测试参数等手术步骤所需的人力资源和基本物资消耗。</t>
  </si>
  <si>
    <t>013308000270001</t>
  </si>
  <si>
    <t>临时起搏器安装费-儿童（加收）</t>
  </si>
  <si>
    <t>013308000280000</t>
  </si>
  <si>
    <t>临时起搏器取出费</t>
  </si>
  <si>
    <t>停止并撤除临时起搏器。价格涵盖手术计划、术区准备、消毒铺巾、停止起搏、完全移除电极导线、闭合通路等手术步骤所需的人力资源和基本物资消耗。</t>
  </si>
  <si>
    <t>导线未完全移除的不计价收费。</t>
  </si>
  <si>
    <t>013308000280001</t>
  </si>
  <si>
    <t>临时起搏器取出费-儿童（加收）</t>
  </si>
  <si>
    <t>013107000070000</t>
  </si>
  <si>
    <t>临时起搏器运行监测费</t>
  </si>
  <si>
    <t>对临时起搏器参数的调整，持续提供临时性心脏起搏。价格涵盖临时起搏器参数、位置调整，功能状态的评估等步骤所需的人力资源和基本物资消耗。</t>
  </si>
  <si>
    <t>013308000290000</t>
  </si>
  <si>
    <t>体外循环转流费</t>
  </si>
  <si>
    <t>通过设备在手术中建立替代循环的体外系统，维持血液循环。价格涵盖患者评估、切开、穿刺、插管、管路连接、预充、转流、调试、控制、监测、撤除等步骤所需的人力资源、设备运转成本和基本物质资源消耗。</t>
  </si>
  <si>
    <t>本项目中的“微创体外循环转流”指：因手术需要开展的负压辅助静脉引流技术。</t>
  </si>
  <si>
    <t>013308000290001</t>
  </si>
  <si>
    <t>体外循环转流费-儿童（加收）</t>
  </si>
  <si>
    <t>013308000290011</t>
  </si>
  <si>
    <t>体外循环转流费-微创体外循环转流（加收）</t>
  </si>
  <si>
    <t>013308000300000</t>
  </si>
  <si>
    <t>备体外循环费</t>
  </si>
  <si>
    <t>在具有风险的非体外循环手术期间，备齐紧急体外循环所需用品，做好启动体外循环的准备。价格涵盖设备准备、管路连接、预充、调试等步骤所需的人力资源、设备运转成本和基本物质资源消耗。</t>
  </si>
  <si>
    <t>不可与“体外循环转流费”在同台手术同时收取。</t>
  </si>
  <si>
    <t>013308000300001</t>
  </si>
  <si>
    <t>备体外循环费-儿童（加收）</t>
  </si>
  <si>
    <t>013107000080000</t>
  </si>
  <si>
    <t>体外人工膜肺安装费</t>
  </si>
  <si>
    <t>通过安装人工体外膜肺，替代或辅助肺循环，实现气体交换。价格涵盖患者评估、切开、穿刺、插管、预充、血泵及膜肺连接、启动、调试、控制等步骤所需的人力资源、设备运转成本和基本物质资源消耗。</t>
  </si>
  <si>
    <t>本项目中的“体外循环辅助装置”指：通过各种原理进行短期心室循环的装置。</t>
  </si>
  <si>
    <t>013107000080001</t>
  </si>
  <si>
    <t>体外人工膜肺安装费-儿童（加收）</t>
  </si>
  <si>
    <t>013107000080100</t>
  </si>
  <si>
    <t>体外人工膜肺安装费-体外循环辅助装置安装（扩展）</t>
  </si>
  <si>
    <t>013107000090000</t>
  </si>
  <si>
    <t>体外人工膜肺撤除费</t>
  </si>
  <si>
    <t>撤除体外膜肺。价格涵盖患者评估、减流、停机、撤除等步骤所需的人力资源、设备运转成本和基本物质资源消耗。</t>
  </si>
  <si>
    <t>013107000090001</t>
  </si>
  <si>
    <t>体外人工膜肺撤除费-儿童（加收）</t>
  </si>
  <si>
    <t>013107000090100</t>
  </si>
  <si>
    <t>体外人工膜肺撤除费-体外循环辅助装置撤除（扩展）</t>
  </si>
  <si>
    <t>012408000170000</t>
  </si>
  <si>
    <t>体外人工膜肺运行监测费</t>
  </si>
  <si>
    <t>在体外人工膜肺运行过程中进行人工膜肺设备运行监测。价格涵盖观察、调试、监测等步骤所需的人力资源、设备运转成本和基本物质资源消耗。不含患者基础生命体征监测。</t>
  </si>
  <si>
    <t>012408000170100</t>
  </si>
  <si>
    <t>体外人工膜肺运行监测费-体外循环辅助装置运行监测（扩展）</t>
  </si>
  <si>
    <t>013107000100000</t>
  </si>
  <si>
    <t>体外人工膜肺置换费</t>
  </si>
  <si>
    <t>通过对膜肺、血泵等组件进行更换。价格涵盖降低血泵流量、暂停辅助、置换组件、连接、启动、调试等步骤所需的人力资源和基本物质资源消耗。</t>
  </si>
  <si>
    <t>013107000100001</t>
  </si>
  <si>
    <t>体外人工膜肺置换费-儿童（加收）</t>
  </si>
  <si>
    <t>013107000100100</t>
  </si>
  <si>
    <t>体外人工膜肺置换费-体外循环辅助装置置换（扩展）</t>
  </si>
  <si>
    <t>013308000010000</t>
  </si>
  <si>
    <t>心室辅助装置植入费</t>
  </si>
  <si>
    <t>通过手术植入心室辅助装置，进行过渡性或长期机械循环支持。价格涵盖手术计划、术区准备、消毒、切开、血泵植入、人工血管吻合、缝合、处理用物等步骤所需的人力资源和基本物质资源消耗。</t>
  </si>
  <si>
    <t>013308000010001</t>
  </si>
  <si>
    <t>心室辅助装置植入费-儿童（加收）</t>
  </si>
  <si>
    <t>013308000010011</t>
  </si>
  <si>
    <t>心室辅助装置植入费-再次手术（加收）</t>
  </si>
  <si>
    <t>013308000020000</t>
  </si>
  <si>
    <t>心室辅助装置取出费</t>
  </si>
  <si>
    <t>通过手术取出心室辅助装置。价格涵盖手术计划、术区准备、消毒、切开、停止并撤除设备、缝合、处理用物等步骤所需的人力资源和基本物质资源消耗。</t>
  </si>
  <si>
    <t>心室辅助装置置换按“心室辅助装置植入费”及“心室辅助装置取出费”收取。</t>
  </si>
  <si>
    <t>013308000020001</t>
  </si>
  <si>
    <t>心室辅助装置取出费-儿童（加收）</t>
  </si>
  <si>
    <t>012408000180000</t>
  </si>
  <si>
    <t>术中血管桥流量测定费</t>
  </si>
  <si>
    <t>通过测量手术中桥血管的血流量，评估血管堵塞程度。价格涵盖探头置入、持续监测、撤除等步骤所需的人力资源和基本物质资源消耗。</t>
  </si>
  <si>
    <t>013308000310000</t>
  </si>
  <si>
    <t>冠状动脉旁路移植费</t>
  </si>
  <si>
    <t>通过人工血管或生物血管，连接狭窄冠状动脉的远端和主动脉。价格涵盖手术计划、术区准备、消毒、切开、吻合血管、缝合、处理用物等步骤所需的人力资源和基本物质资源消耗。</t>
  </si>
  <si>
    <t>013308000310001</t>
  </si>
  <si>
    <t>冠状动脉旁路移植费-儿童（加收）</t>
  </si>
  <si>
    <t>013308000310011</t>
  </si>
  <si>
    <t>冠状动脉旁路移植费-微创手术（加收）</t>
  </si>
  <si>
    <t>013308000310021</t>
  </si>
  <si>
    <t>冠状动脉旁路移植费-再次手术（加收）</t>
  </si>
  <si>
    <t>013308000310031</t>
  </si>
  <si>
    <t>冠状动脉旁路移植费-每使用一支动脉桥（加收）</t>
  </si>
  <si>
    <t>013308000310041</t>
  </si>
  <si>
    <t>冠状动脉旁路移植费-冠状动脉内膜剥脱（加收）</t>
  </si>
  <si>
    <t>013308000320000</t>
  </si>
  <si>
    <t>腔静脉右心房搭桥费</t>
  </si>
  <si>
    <t>通过手术建立上腔静脉/下腔静脉与右心房之间的血流通路。价格涵盖手术计划、术区准备、消毒、切开、吻合血管、缝合、处理用物等步骤所需的人力资源和基本物质资源消耗。</t>
  </si>
  <si>
    <t>013308000320001</t>
  </si>
  <si>
    <t>腔静脉右心房搭桥费-儿童（加收）</t>
  </si>
  <si>
    <t>013308000330000</t>
  </si>
  <si>
    <t>冠状动脉肌桥松解费</t>
  </si>
  <si>
    <t>通过切除部分心肌组织，减少对冠状动脉的压迫。价格涵盖手术计划、术区准备、消毒、切开、缝合、处理用物等步骤所需的人力资源和基本物质资源消耗。</t>
  </si>
  <si>
    <t>不与“冠状动脉旁路移植费”同时收取。</t>
  </si>
  <si>
    <t>013308000330001</t>
  </si>
  <si>
    <t>冠状动脉肌桥松解费-儿童（加收）</t>
  </si>
  <si>
    <t>013308000340000</t>
  </si>
  <si>
    <t>室壁瘤手术费</t>
  </si>
  <si>
    <t>通过各种手术方式修复室壁瘤体。价格涵盖手术计划、术区准备、消毒、切开、折叠或切除室壁瘤、缝合、处理用物等步骤所需的人力资源和基本物质资源消耗。</t>
  </si>
  <si>
    <t>013308000340001</t>
  </si>
  <si>
    <t>室壁瘤手术费-儿童（加收）</t>
  </si>
  <si>
    <t>013308000340011</t>
  </si>
  <si>
    <t>室壁瘤手术费-室间隔穿孔修补（加收）</t>
  </si>
  <si>
    <t>013308000340021</t>
  </si>
  <si>
    <t>室壁瘤手术费-左室成形（加收）</t>
  </si>
  <si>
    <t>013308000350000</t>
  </si>
  <si>
    <t>心包剥脱费</t>
  </si>
  <si>
    <t>通过手术对缩窄性心包炎进行心包剥脱。价格涵盖手术计划、术区准备、消毒、切开、剥离心包、缝合、处理用物等步骤所需的人力资源和基本物质资源消耗。</t>
  </si>
  <si>
    <t>013308000350001</t>
  </si>
  <si>
    <t>心包剥脱费-儿童（加收）</t>
  </si>
  <si>
    <t>013308000360000</t>
  </si>
  <si>
    <t>心脏血栓清除费</t>
  </si>
  <si>
    <t>通过手术对心房/心室血栓进行清除治疗。价格涵盖手术计划、术区准备、消毒、切开、清除血栓、缝合、处理用物等步骤所需的人力资源和基本物质资源消耗。</t>
  </si>
  <si>
    <t>013308000360001</t>
  </si>
  <si>
    <t>心脏血栓清除费-儿童（加收）</t>
  </si>
  <si>
    <t>013308000370000</t>
  </si>
  <si>
    <t>心包开窗引流费</t>
  </si>
  <si>
    <t>通过手术对心包进行开窗及引流。价格涵盖手术计划、术区准备、消毒、切开、引出心包腔内积液、缝合、处理用物等步骤所需的人力资源和基本物质资源消耗。不含心包穿刺。</t>
  </si>
  <si>
    <t>心脏术后感染伤口清创引流按40%收取。</t>
  </si>
  <si>
    <t>013308000370001</t>
  </si>
  <si>
    <t>心包开窗引流费-儿童（加收）</t>
  </si>
  <si>
    <t>013308000380000</t>
  </si>
  <si>
    <t>心包肿瘤切除费</t>
  </si>
  <si>
    <t>通过手术对心包的肿瘤进行切除。价格涵盖手术计划、术区准备、消毒、切开、切除、缝合、处理用物等步骤所需的人力资源和基本物质资源消耗。</t>
  </si>
  <si>
    <t>013308000380001</t>
  </si>
  <si>
    <t>心包肿瘤切除费-儿童（加收）</t>
  </si>
  <si>
    <t>013308000380011</t>
  </si>
  <si>
    <t>心包肿瘤切除费-恶性肿瘤（加收）</t>
  </si>
  <si>
    <t>013308000390000</t>
  </si>
  <si>
    <t>心脏肿瘤切除费</t>
  </si>
  <si>
    <t>通过手术对心脏的肿瘤进行切除。价格涵盖手术计划、术区准备、消毒、切开、切除、缝合、处理用物，必要时补片修补等步骤所需的人力资源和基本物质资源消耗。</t>
  </si>
  <si>
    <t>013308000390001</t>
  </si>
  <si>
    <t>心脏肿瘤切除费-儿童（加收）</t>
  </si>
  <si>
    <t>013308000390011</t>
  </si>
  <si>
    <t>心脏肿瘤切除费-恶性肿瘤（加收）</t>
  </si>
  <si>
    <t>013308000400000</t>
  </si>
  <si>
    <t>心内异物取出费</t>
  </si>
  <si>
    <t>通过手术取出心脏内的异物或植入物。价格涵盖手术计划、术区准备、消毒、切开、取出、缝合、处理用物，必要时补片修补等步骤所需的人力资源和基本物质资源消耗。</t>
  </si>
  <si>
    <t>013308000400001</t>
  </si>
  <si>
    <t>心内异物取出费-儿童（加收）</t>
  </si>
  <si>
    <t>013308000410000</t>
  </si>
  <si>
    <t>心脏破损修补费</t>
  </si>
  <si>
    <t>通过手术对破损心脏进行修补。价格涵盖手术计划、术区准备、消毒、切开、修补、缝合、处理用物，必要时补片修补等步骤所需的人力资源和基本物质资源消耗。</t>
  </si>
  <si>
    <t>013308000410001</t>
  </si>
  <si>
    <t>心脏破损修补费-儿童（加收）</t>
  </si>
  <si>
    <t>013308000420000</t>
  </si>
  <si>
    <t>开胸心脏挤压费</t>
  </si>
  <si>
    <t>通过手术对心脏进行挤压。价格涵盖手术计划、术区准备、消毒、切开、直视心脏按压、缝合、处理用物等步骤所需的人力资源和基本物质资源消耗。</t>
  </si>
  <si>
    <t>不与体外循环各类手术费同时收费。</t>
  </si>
  <si>
    <t>013308000420001</t>
  </si>
  <si>
    <t>开胸心脏挤压费-儿童（加收）</t>
  </si>
  <si>
    <t>013308000430000</t>
  </si>
  <si>
    <t>室间隔部分心肌切除费</t>
  </si>
  <si>
    <t>通过手术对原发性或继发性肥厚室间隔进行切除。价格涵盖手术计划、术区准备、消毒、切开、切除、缝合、处理用物，必要时补片修补等步骤所需的人力资源和基本物质资源消耗。</t>
  </si>
  <si>
    <t>013308000430001</t>
  </si>
  <si>
    <t>室间隔部分心肌切除费-儿童（加收）</t>
  </si>
  <si>
    <t>013308000440000</t>
  </si>
  <si>
    <t>心耳闭合费</t>
  </si>
  <si>
    <t>通过手术对左心耳进行闭合。价格涵盖手术计划、术区准备、消毒、切开、心内缝合或心耳闭合系统等方式闭合左心耳、缝合、处理用物，必要时补片修补等步骤所需的人力资源和基本物质资源消耗。</t>
  </si>
  <si>
    <t>013308000440001</t>
  </si>
  <si>
    <t>心耳闭合费-儿童（加收）</t>
  </si>
  <si>
    <t>013308000440011</t>
  </si>
  <si>
    <t>心耳闭合费-微创手术（加收）</t>
  </si>
  <si>
    <t>013308000450000</t>
  </si>
  <si>
    <t>心脏直视消融费</t>
  </si>
  <si>
    <t>通过手术的方式消融心律失常病灶。价格涵盖手术计划、术区准备、消毒、切开、消融治疗、缝合、处理用物等步骤所需的人力资源和基本物质资源消耗。</t>
  </si>
  <si>
    <t>013308000450001</t>
  </si>
  <si>
    <t>心脏直视消融费-儿童（加收）</t>
  </si>
  <si>
    <t>013308000450011</t>
  </si>
  <si>
    <t>心脏直视消融费-微创手术（加收）</t>
  </si>
  <si>
    <t>013308000460000</t>
  </si>
  <si>
    <t>法洛四联症矫治费</t>
  </si>
  <si>
    <t>通过手术对法洛四联症患者进行治疗。价格涵盖手术计划、术区准备、消毒、切开、室间隔缺损修补、右心室流出道疏通、缝合、处理用物等步骤所需的人力资源和基本物质资源消耗。</t>
  </si>
  <si>
    <t>不与“右室流出道疏通费”及“肺动脉成形费”同时收取。</t>
  </si>
  <si>
    <t>013308000460001</t>
  </si>
  <si>
    <t>法洛四联症矫治费-儿童（加收）</t>
  </si>
  <si>
    <t>013308000470000</t>
  </si>
  <si>
    <t>房间隔缺损修补费</t>
  </si>
  <si>
    <t>通过手术对缺损房间隔进行修补。价格涵盖手术计划、术区准备、消毒、切开、修补、缝合、处理用物，必要时补片修补等步骤所需的人力资源和基本物质资源消耗。</t>
  </si>
  <si>
    <t>013308000470001</t>
  </si>
  <si>
    <t>房间隔缺损修补费-儿童（加收）</t>
  </si>
  <si>
    <t>013308000470011</t>
  </si>
  <si>
    <t>房间隔缺损修补费-微创手术（加收）</t>
  </si>
  <si>
    <t>013308000480000</t>
  </si>
  <si>
    <t>房间隔造口/房间隔缺损扩大费</t>
  </si>
  <si>
    <t>通过手术建立或扩大左心房与右心房之间的通道。价格涵盖手术计划、术区准备、消毒、切开、房间隔造口或房间隔缺损扩大、缝合、处理用物等步骤所需的人力资源和基本物质资源消耗。</t>
  </si>
  <si>
    <t>013308000480001</t>
  </si>
  <si>
    <t>房间隔造口/房间隔缺损扩大费-儿童（加收）</t>
  </si>
  <si>
    <t>013308000490000</t>
  </si>
  <si>
    <t>室间隔缺损修补费</t>
  </si>
  <si>
    <t>通过手术对缺损室间隔进行修补。价格涵盖手术计划、术区准备、消毒、切开、修补、缝合、处理用物，必要时补片修补等步骤所需的人力资源和基本物质资源消耗。</t>
  </si>
  <si>
    <t>013308000490001</t>
  </si>
  <si>
    <t>室间隔缺损修补费-儿童（加收）</t>
  </si>
  <si>
    <t>013308000490011</t>
  </si>
  <si>
    <t>室间隔缺损修补费-微创手术（加收）</t>
  </si>
  <si>
    <t>013308000500000</t>
  </si>
  <si>
    <t>部分型心内膜垫缺损矫治费</t>
  </si>
  <si>
    <t>通过手术对部分缺损的心内膜垫进行修补。价格涵盖手术计划、术区准备、消毒、切开、修补、处理瓣膜裂、缝合、处理用物，必要时补片修补等步骤所需的人力资源和基本物质资源消耗。</t>
  </si>
  <si>
    <t>013308000500001</t>
  </si>
  <si>
    <t>部分型心内膜垫缺损矫治费-儿童（加收）</t>
  </si>
  <si>
    <t>013308000500100</t>
  </si>
  <si>
    <t>部分型心内膜垫缺损矫治费-过渡性心内膜垫缺损矫治（扩展）</t>
  </si>
  <si>
    <t>013308000510000</t>
  </si>
  <si>
    <t>完全型心内膜垫缺损矫治费</t>
  </si>
  <si>
    <t>通过手术对完全缺损的心内膜垫进行修补。价格涵盖手术计划、术区准备、消毒、切开、修补、处理房室畸形、缝合、处理用物，必要时补片修补等步骤所需的人力资源和基本物质资源消耗。</t>
  </si>
  <si>
    <t>013308000510001</t>
  </si>
  <si>
    <t>完全型心内膜垫缺损矫治费-儿童（加收）</t>
  </si>
  <si>
    <t>013308000520000</t>
  </si>
  <si>
    <t>动脉导管闭合费</t>
  </si>
  <si>
    <t>通过手术闭合动脉导管开口。价格涵盖手术计划、术区准备、消毒、切开、闭合、缝合、处理用物等步骤所需的人力资源和基本物质资源消耗。</t>
  </si>
  <si>
    <t>013308000520001</t>
  </si>
  <si>
    <t>动脉导管闭合费-儿童（加收）</t>
  </si>
  <si>
    <t>013308000530000</t>
  </si>
  <si>
    <t>左心发育不良综合征分期手术费</t>
  </si>
  <si>
    <t>通过手术对存在左心发育不良综合征的患者进行分期手术。价格涵盖手术计划、术区准备、消毒、切开、重建左心流出通道、缝合、处理用物，必要时补片修补等步骤所需的人力资源和基本物质资源消耗。</t>
  </si>
  <si>
    <t>013308000530001</t>
  </si>
  <si>
    <t>左心发育不良综合征分期手术费-儿童（加收）</t>
  </si>
  <si>
    <t>013308000540000</t>
  </si>
  <si>
    <t>左心发育不良综合征双心室修复费</t>
  </si>
  <si>
    <t>通过手术对存在左心发育不良综合征的患者进行双侧心室修复。价格涵盖手术计划、术区准备、消毒、切开、二尖瓣成形、主动脉瓣成形、主动脉成形、缝合、处理用物等步骤所需的人力资源和基本物质资源消耗。</t>
  </si>
  <si>
    <t>013308000540001</t>
  </si>
  <si>
    <t>左心发育不良综合征双心室修复费-儿童（加收）</t>
  </si>
  <si>
    <t>013308000550000</t>
  </si>
  <si>
    <t>右室流出道疏通费</t>
  </si>
  <si>
    <t>通过手术对右心室流出道梗阻进行疏通。价格涵盖手术计划、术区准备、消毒、切开、疏通、缝合、处理用物等步骤所需的人力资源和基本物质资源消耗。</t>
  </si>
  <si>
    <t>013308000550001</t>
  </si>
  <si>
    <t>右室流出道疏通费-儿童（加收）</t>
  </si>
  <si>
    <t>013308000550100</t>
  </si>
  <si>
    <t>右室流出道疏通费-右室双腔心矫治（扩展）</t>
  </si>
  <si>
    <t>013308000560000</t>
  </si>
  <si>
    <t>右心室双出口矫治费</t>
  </si>
  <si>
    <t>通过手术对存在双出口畸形的右心室进行治疗。价格涵盖手术计划、术区准备、消毒、切开、建立内隧道、修补、主动脉隔至左室、缝合、处理用物等步骤所需的人力资源和基本物质资源消耗。</t>
  </si>
  <si>
    <t>013308000560001</t>
  </si>
  <si>
    <t>右心室双出口矫治费-儿童（加收）</t>
  </si>
  <si>
    <t>013308000570000</t>
  </si>
  <si>
    <t>心房调转费</t>
  </si>
  <si>
    <t>通过手术对大动脉转位畸形进行矫正。价格涵盖手术计划、术区准备、消毒、切开、自体或异体组织构建调转通道、缝合、处理用物等步骤所需的人力资源和基本物质资源消耗。</t>
  </si>
  <si>
    <t>013308000570001</t>
  </si>
  <si>
    <t>心房调转费-儿童（加收）</t>
  </si>
  <si>
    <t>013308000580000</t>
  </si>
  <si>
    <t>三房心矫治费</t>
  </si>
  <si>
    <t>通过手术对三房心畸形进行矫正。价格涵盖手术计划、术区准备、消毒、切开、切除、修补、主动脉成形、缝合、处理用物等步骤所需的人力资源和基本物质资源消耗。</t>
  </si>
  <si>
    <t>013308000580001</t>
  </si>
  <si>
    <t>三房心矫治费-儿童（加收）</t>
  </si>
  <si>
    <t>013308000590000</t>
  </si>
  <si>
    <t>主动脉瓣成形费</t>
  </si>
  <si>
    <t>通过手术对主动脉瓣瓣膜进行修补。价格涵盖手术计划、术区准备、消毒、切开、成形、缝合、处理用物，必要时补片修补等步骤所需的人力资源和基本物质资源消耗。</t>
  </si>
  <si>
    <t>013308000590001</t>
  </si>
  <si>
    <t>主动脉瓣成形费-儿童（加收）</t>
  </si>
  <si>
    <t>013308000600000</t>
  </si>
  <si>
    <t>二尖瓣成形费</t>
  </si>
  <si>
    <t>通过手术对二尖瓣瓣膜进行修补。价格涵盖手术计划、术区准备、消毒、切开、成形、缝合、处理用物，必要时补片修补等步骤所需的人力资源和基本物质资源消耗。</t>
  </si>
  <si>
    <t>013308000600001</t>
  </si>
  <si>
    <t>二尖瓣成形费-儿童（加收）</t>
  </si>
  <si>
    <t>013308000600011</t>
  </si>
  <si>
    <t>二尖瓣成形费-微创手术（加收）</t>
  </si>
  <si>
    <t>013308000610000</t>
  </si>
  <si>
    <t>三尖瓣成形费</t>
  </si>
  <si>
    <t>通过手术对三尖瓣瓣膜进行修补。价格涵盖手术计划、术区准备、消毒、切开、成形、缝合、处理用物，必要时补片修补等步骤所需的人力资源和基本物质资源消耗。</t>
  </si>
  <si>
    <t>013308000610001</t>
  </si>
  <si>
    <t>三尖瓣成形费-儿童（加收）</t>
  </si>
  <si>
    <t>013308000610011</t>
  </si>
  <si>
    <t>三尖瓣成形费-微创手术（加收）</t>
  </si>
  <si>
    <t>013308000620000</t>
  </si>
  <si>
    <t>肺动脉瓣成形费</t>
  </si>
  <si>
    <t>通过手术对肺动脉瓣瓣膜进行修补。价格涵盖手术计划、术区准备、消毒、切开、成形、缝合、处理用物，必要时补片修补等步骤所需的人力资源和基本物质资源消耗。</t>
  </si>
  <si>
    <t>013308000620001</t>
  </si>
  <si>
    <t>肺动脉瓣成形费-儿童（加收）</t>
  </si>
  <si>
    <t>013308000630000</t>
  </si>
  <si>
    <t>主动脉瓣置换费</t>
  </si>
  <si>
    <t>通过手术对主动脉瓣瓣膜进行替换。价格涵盖手术计划、术区准备、消毒、切开、置换、缝合、处理用物，必要时补片修补等步骤所需的人力资源和基本物质资源消耗。</t>
  </si>
  <si>
    <t>013308000630001</t>
  </si>
  <si>
    <t>主动脉瓣置换费-儿童（加收）</t>
  </si>
  <si>
    <t>013308000630011</t>
  </si>
  <si>
    <t>主动脉瓣置换费-微创手术（加收）</t>
  </si>
  <si>
    <t>013308000630021</t>
  </si>
  <si>
    <t>主动脉瓣置换费-根部加宽（加收）</t>
  </si>
  <si>
    <t>013308000640000</t>
  </si>
  <si>
    <t>左室流出道扩大费</t>
  </si>
  <si>
    <t>通过手术对主动脉瓣瓣膜进行替换，同时通过补片扩大瓣环和流出道。价格涵盖手术计划、术区准备、消毒、切开、置换、补片扩大瓣环和流出道、缝合、处理用物等步骤所需的人力资源和基本物质资源消耗。</t>
  </si>
  <si>
    <t>013308000640001</t>
  </si>
  <si>
    <t>左室流出道扩大费-儿童（加收）</t>
  </si>
  <si>
    <t>013308000650000</t>
  </si>
  <si>
    <t>二尖瓣置换费</t>
  </si>
  <si>
    <t>通过手术对二尖瓣瓣膜进行替换。价格涵盖手术计划、术区准备、消毒、切开、置换、缝合、处理用物，必要时补片修补等步骤所需的人力资源和基本物质资源消耗。</t>
  </si>
  <si>
    <t>013308000650001</t>
  </si>
  <si>
    <t>二尖瓣置换费-儿童（加收）</t>
  </si>
  <si>
    <t>013308000650011</t>
  </si>
  <si>
    <t>二尖瓣置换费-微创手术（加收）</t>
  </si>
  <si>
    <t>013308000650021</t>
  </si>
  <si>
    <t>二尖瓣置换费-瓣环加宽（加收）</t>
  </si>
  <si>
    <t>013308000660000</t>
  </si>
  <si>
    <t>三尖瓣置换费</t>
  </si>
  <si>
    <t>通过手术对三尖瓣瓣膜进行替换。价格涵盖手术计划、术区准备、消毒、切开、置换、缝合、处理用物，必要时补片修补等步骤所需的人力资源和基本物质资源消耗。</t>
  </si>
  <si>
    <t>013308000660001</t>
  </si>
  <si>
    <t>三尖瓣置换费-儿童（加收）</t>
  </si>
  <si>
    <t>013308000670000</t>
  </si>
  <si>
    <t>肺动脉瓣置换费</t>
  </si>
  <si>
    <t>通过手术对肺动脉瓣瓣膜进行替换。价格涵盖手术计划、术区准备、消毒、切开、置换、缝合、处理用物，必要时补片修补等步骤所需的人力资源和基本物质资源消耗。</t>
  </si>
  <si>
    <t>013308000670001</t>
  </si>
  <si>
    <t>肺动脉瓣置换费-儿童（加收）</t>
  </si>
  <si>
    <t>013308000680000</t>
  </si>
  <si>
    <t>冠状动脉瘘修补费</t>
  </si>
  <si>
    <t>通过手术对冠状动脉瘘进行修补。价格涵盖手术计划、术区准备、消毒、切开、切断或缝合冠状动脉、缝合、处理用物等步骤所需的人力资源和基本物质资源消耗。</t>
  </si>
  <si>
    <t>013308000680001</t>
  </si>
  <si>
    <t>冠状动脉瘘修补费-儿童（加收）</t>
  </si>
  <si>
    <t>013308000690000</t>
  </si>
  <si>
    <t>冠脉异常起源矫治费</t>
  </si>
  <si>
    <t>通过手术治疗冠状动脉起源异常。价格涵盖手术计划、术区准备、消毒、切开、切除、吻合，修补、缝合、处理用物等步骤所需的人力资源和基本物质资源消耗。</t>
  </si>
  <si>
    <t>013308000690001</t>
  </si>
  <si>
    <t>冠脉异常起源矫治费-儿童（加收）</t>
  </si>
  <si>
    <t>013308000700000</t>
  </si>
  <si>
    <t>主动脉缩窄矫治费</t>
  </si>
  <si>
    <t>通过手术对主动脉缩窄进行矫治。价格涵盖手术计划、术区准备、消毒、切开、吻合、补片成形或人工血管置换，缝合、处理用物等步骤所需的人力资源和基本物质资源消耗。</t>
  </si>
  <si>
    <t>013308000700001</t>
  </si>
  <si>
    <t>主动脉缩窄矫治费-儿童（加收）</t>
  </si>
  <si>
    <t>013308000700011</t>
  </si>
  <si>
    <t>主动脉缩窄矫治费-主动脉弓中断矫治加收（加收）</t>
  </si>
  <si>
    <t>013308000710000</t>
  </si>
  <si>
    <t>主动脉弓成形费</t>
  </si>
  <si>
    <t>通过手术修复或重建主动脉弓。价格涵盖手术计划、术区准备、消毒、切开、成形、缝合、处理用物等步骤所需的人力资源和基本物质资源消耗。</t>
  </si>
  <si>
    <t>013308000710001</t>
  </si>
  <si>
    <t>主动脉弓成形费-儿童（加收）</t>
  </si>
  <si>
    <t>013308000720000</t>
  </si>
  <si>
    <t>主动脉弓置换费</t>
  </si>
  <si>
    <t>通过手术对主动脉部分弓进行替换。价格涵盖手术计划、术区准备、消毒、切开、人工血管和/或支架血管替换主动脉弓、缝合、处理用物等步骤所需的人力资源和基本物质资源消耗。</t>
  </si>
  <si>
    <t>013308000720001</t>
  </si>
  <si>
    <t>主动脉弓置换费-儿童（加收）</t>
  </si>
  <si>
    <t>013308000720011</t>
  </si>
  <si>
    <t>主动脉弓置换费-次全弓、全弓置换（加收）</t>
  </si>
  <si>
    <t>013308000730000</t>
  </si>
  <si>
    <t>主动脉血管环矫治费</t>
  </si>
  <si>
    <t>通过手术对主动脉血管环进行矫治。价格涵盖手术计划、术区准备、消毒、切开、切除、缝合、处理用物等步骤所需的人力资源和基本物质资源消耗。</t>
  </si>
  <si>
    <t>013308000730001</t>
  </si>
  <si>
    <t>主动脉血管环矫治费-儿童（加收）</t>
  </si>
  <si>
    <t>013308000740000</t>
  </si>
  <si>
    <t>主动脉根部替换费</t>
  </si>
  <si>
    <t>通过手术对主动脉根部进行替换。价格涵盖手术计划、术区准备、消毒、切开、人工或生物瓣膜及血管替换主动脉根部、吻合、缝合、处理用物，必要时补片修补等步骤所需的人力资源和基本物质资源消耗。</t>
  </si>
  <si>
    <t>013308000740001</t>
  </si>
  <si>
    <t>主动脉根部替换费-儿童（加收）</t>
  </si>
  <si>
    <t>013308000740011</t>
  </si>
  <si>
    <t>主动脉根部替换费-保留瓣膜手术（加收）</t>
  </si>
  <si>
    <t>013308000750000</t>
  </si>
  <si>
    <t>升主动脉替换费</t>
  </si>
  <si>
    <t>通过手术对升主动脉进行替换。价格涵盖手术计划、术区准备、消毒、切开、替换、缝合、处理用物，必要时补片修补等步骤所需的人力资源和基本物质资源消耗。</t>
  </si>
  <si>
    <t>013308000750001</t>
  </si>
  <si>
    <t>升主动脉替换费-儿童（加收）</t>
  </si>
  <si>
    <t>013308000750100</t>
  </si>
  <si>
    <t>升主动脉替换费-升主动脉成形（扩展）</t>
  </si>
  <si>
    <t>013308000751100</t>
  </si>
  <si>
    <t>升主动脉替换费-降主动脉替换（扩展）</t>
  </si>
  <si>
    <t>013308000760000</t>
  </si>
  <si>
    <t>全胸腹主动脉置换费</t>
  </si>
  <si>
    <t>通过手术对胸腹主动脉进行替换。价格涵盖手术计划、术区准备、消毒、切开、替换、缝合、处理用物，必要时补片修补等步骤所需的人力资源和基本物质资源消耗。</t>
  </si>
  <si>
    <t>013308000760001</t>
  </si>
  <si>
    <t>全胸腹主动脉置换费-儿童（加收）</t>
  </si>
  <si>
    <t>013308000770000</t>
  </si>
  <si>
    <t>主动脉窦瘤破裂修补费</t>
  </si>
  <si>
    <t>通过手术对破裂的主动脉窦瘤进行修补。价格涵盖手术计划、术区准备、消毒、切开、修补、缝合、处理用物等步骤所需的人力资源和基本物质资源消耗。</t>
  </si>
  <si>
    <t>013308000770001</t>
  </si>
  <si>
    <t>主动脉窦瘤破裂修补费-儿童（加收）</t>
  </si>
  <si>
    <t>013308000780000</t>
  </si>
  <si>
    <t>主肺动脉窗修补费</t>
  </si>
  <si>
    <t>通过手术对主肺动脉窗进行修补。价格涵盖手术计划、术区准备、消毒、切开、修补、缝合、处理用物等步骤所需的人力资源和基本物质资源消耗。</t>
  </si>
  <si>
    <t>013308000780001</t>
  </si>
  <si>
    <t>主肺动脉窗修补费-儿童（加收）</t>
  </si>
  <si>
    <t>013308000790000</t>
  </si>
  <si>
    <t>自体肺动脉瓣替换主动脉瓣费</t>
  </si>
  <si>
    <t>通过手术将患者主动脉瓣替换为自身的肺动脉瓣。价格涵盖手术计划、术区准备、消毒、切开、切除、吻合、缝合、处理用物等步骤所需的人力资源和基本物质资源消耗。</t>
  </si>
  <si>
    <t>013308000790001</t>
  </si>
  <si>
    <t>自体肺动脉瓣替换主动脉瓣费-儿童（加收）</t>
  </si>
  <si>
    <t>013308000800000</t>
  </si>
  <si>
    <t>双动脉根部调转费</t>
  </si>
  <si>
    <t>通过手术对主动脉及肺动脉根部进行调转。价格涵盖手术计划、术区准备、消毒、切开、主动脉瓣缝至肺动脉瓣、冠状动脉再植于主动脉根部、缝合、处理用物等步骤所需的人力资源和基本物质资源消耗。</t>
  </si>
  <si>
    <t>013308000800001</t>
  </si>
  <si>
    <t>双动脉根部调转费-儿童（加收）</t>
  </si>
  <si>
    <t>013308000810000</t>
  </si>
  <si>
    <t>共同动脉干矫治费</t>
  </si>
  <si>
    <t>通过手术将主动脉与肺动脉分离。价格涵盖手术计划、术区准备、消毒、切开、切下肺动脉、切开右心室、带瓣管道重建右心室和肺动脉连接、缝合、处理用物，必要时补片修补等步骤所需的人力资源和基本物质资源消耗。</t>
  </si>
  <si>
    <t>013308000810001</t>
  </si>
  <si>
    <t>共同动脉干矫治费-儿童（加收）</t>
  </si>
  <si>
    <t>013308000820000</t>
  </si>
  <si>
    <t>肺动脉成形费</t>
  </si>
  <si>
    <t>通过手术对肺动脉进行成形。价格涵盖手术计划、术区准备、消毒、切开、成形、缝合、处理用物等步骤所需的人力资源和基本物质资源消耗。</t>
  </si>
  <si>
    <t>013308000820001</t>
  </si>
  <si>
    <t>肺动脉成形费-儿童（加收）</t>
  </si>
  <si>
    <t>013308000830000</t>
  </si>
  <si>
    <t>肺动脉环缩费</t>
  </si>
  <si>
    <t>通过手术在肺动脉主干或分支周围缝绕一条环带。价格涵盖手术计划、术区准备、消毒、切开、环缩、缝合、处理用物等步骤所需的人力资源和基本物质资源消耗。</t>
  </si>
  <si>
    <t>013308000830001</t>
  </si>
  <si>
    <t>肺动脉环缩费-儿童（加收）</t>
  </si>
  <si>
    <t>013308000840000</t>
  </si>
  <si>
    <t>体肺动脉分流费</t>
  </si>
  <si>
    <t>通过手术建立分流通道，将体循环的血流引导至肺循环。价格涵盖手术计划、术区准备、消毒、切开、直接连接或人工血管连接动脉、缝合、处理用物等步骤所需的人力资源和基本物质资源消耗。</t>
  </si>
  <si>
    <t>013308000840001</t>
  </si>
  <si>
    <t>体肺动脉分流费-儿童（加收）</t>
  </si>
  <si>
    <t>013308000850000</t>
  </si>
  <si>
    <t>肺动脉闭锁矫治费</t>
  </si>
  <si>
    <t>通过手术对肺动脉闭锁进行矫治。价格涵盖手术计划、术区准备、消毒、切开、建立隧道或带瓣管道连接、缝合、处理用物等步骤所需的人力资源和基本物质资源消耗。</t>
  </si>
  <si>
    <t>不与“肺动脉成形费”同时收取。</t>
  </si>
  <si>
    <t>013308000850001</t>
  </si>
  <si>
    <t>肺动脉闭锁矫治费-儿童（加收）</t>
  </si>
  <si>
    <t>013308000860000</t>
  </si>
  <si>
    <t>肺动脉吊带矫治费</t>
  </si>
  <si>
    <t>通过手术对肺动脉吊带进行矫治。价格涵盖手术计划、术区准备、消毒、切开、矫治、缝合、处理用物等步骤所需的人力资源和基本物质资源消耗。</t>
  </si>
  <si>
    <t>013308000860001</t>
  </si>
  <si>
    <t>肺动脉吊带矫治费-儿童（加收）</t>
  </si>
  <si>
    <t>013308000870000</t>
  </si>
  <si>
    <t>体静脉肺动脉吻合费</t>
  </si>
  <si>
    <t>通过手术将体静脉与肺动脉进行吻合。价格涵盖手术计划、术区准备、消毒、切开、切断、吻合、缝合、处理用物等步骤所需的人力资源和基本物质资源消耗。</t>
  </si>
  <si>
    <t>013308000870001</t>
  </si>
  <si>
    <t>体静脉肺动脉吻合费-儿童（加收）</t>
  </si>
  <si>
    <t>013308000870011</t>
  </si>
  <si>
    <t>体静脉肺动脉吻合费-双侧吻合（加收）</t>
  </si>
  <si>
    <t>013308000870012</t>
  </si>
  <si>
    <t>体静脉肺动脉吻合费-全腔吻合（加收）</t>
  </si>
  <si>
    <t>013308000880000</t>
  </si>
  <si>
    <t>体肺侧枝血管闭合费</t>
  </si>
  <si>
    <t>通过手术对异常的体肺侧枝进行结扎。价格涵盖手术计划、术区准备、消毒、切开、结扎、缝合、处理用物等步骤所需的人力资源和基本物质资源消耗。</t>
  </si>
  <si>
    <t>013308000880001</t>
  </si>
  <si>
    <t>体肺侧枝血管闭合费-儿童（加收）</t>
  </si>
  <si>
    <t>013308000890000</t>
  </si>
  <si>
    <t>部分型肺静脉畸形矫治费</t>
  </si>
  <si>
    <t>通过手术对部分型肺静脉畸形进行治疗。价格涵盖手术计划、术区准备、消毒、切开、肺静脉连接至上腔静脉、修补房间隔缺损、缝合、处理用物等步骤所需的人力资源和基本物质资源消耗。</t>
  </si>
  <si>
    <t>单纯房间隔补片修补按“房间隔缺损修补费”收取。</t>
  </si>
  <si>
    <t>013308000890001</t>
  </si>
  <si>
    <t>部分型肺静脉畸形矫治费-儿童（加收）</t>
  </si>
  <si>
    <t>013308000890011</t>
  </si>
  <si>
    <t>部分型肺静脉畸形矫治费-上腔静脉-右心房连接重建（加收）</t>
  </si>
  <si>
    <t>013308000900000</t>
  </si>
  <si>
    <t>完全型肺静脉畸形矫治费</t>
  </si>
  <si>
    <t>通过手术对完全型肺静脉畸形进行治疗。价格涵盖手术计划、术区准备、消毒、切开、肺静脉连接左心房、缝合、处理用物等步骤所需的人力资源和基本物质资源消耗。</t>
  </si>
  <si>
    <t>013308000900001</t>
  </si>
  <si>
    <t>完全型肺静脉畸形矫治费-儿童（加收）</t>
  </si>
  <si>
    <t>013308000900011</t>
  </si>
  <si>
    <t>完全型肺静脉畸形矫治费-无内膜接触缝合（加收）</t>
  </si>
  <si>
    <t>013308000910000</t>
  </si>
  <si>
    <t>肺动静脉瘘修补费</t>
  </si>
  <si>
    <t>通过手术对肺动/静脉瘘进行修补。价格涵盖手术计划、术区准备、消毒、切开、切断或缝合动脉/静脉瘘瘘孔、缝合、处理用物等步骤所需的人力资源和基本物质资源消耗。</t>
  </si>
  <si>
    <t>013308000910001</t>
  </si>
  <si>
    <t>肺动静脉瘘修补费-儿童（加收）</t>
  </si>
  <si>
    <t>013308000920000</t>
  </si>
  <si>
    <t>肺静脉狭窄矫治费</t>
  </si>
  <si>
    <t>通过手术对肺静脉狭窄进行矫治。价格涵盖手术计划、术区准备、消毒、切开、矫治、缝合、处理用物等步骤所需的人力资源和基本物质资源消耗。</t>
  </si>
  <si>
    <t>013308000920001</t>
  </si>
  <si>
    <t>肺静脉狭窄矫治费-儿童（加收）</t>
  </si>
  <si>
    <t>013308000930000</t>
  </si>
  <si>
    <t>三尖瓣下移畸形矫治费</t>
  </si>
  <si>
    <t>通过手术对三尖瓣下移畸形进行矫正。价格涵盖手术计划、术区准备、消毒、切开、切除、重建、缝合、处理用物，必要时补片修补等步骤所需的人力资源和基本物质资源消耗。</t>
  </si>
  <si>
    <t>不与“三尖瓣成形费”同时收取。</t>
  </si>
  <si>
    <t>013308000930001</t>
  </si>
  <si>
    <t>三尖瓣下移畸形矫治费-儿童（加收）</t>
  </si>
  <si>
    <t>013308000940000</t>
  </si>
  <si>
    <t>瓣周漏修补费</t>
  </si>
  <si>
    <t>通过手术对人工瓣膜瓣周漏进行封闭或缩减。价格涵盖手术计划、术区准备、消毒、切开、缝合或堵闭瓣周漏、缝合、处理用物等步骤所需的人力资源和基本物质资源消耗。</t>
  </si>
  <si>
    <t>013308000940001</t>
  </si>
  <si>
    <t>瓣周漏修补费-儿童（加收）</t>
  </si>
  <si>
    <t>三</t>
  </si>
  <si>
    <t>口腔类</t>
  </si>
  <si>
    <t>使用说明：
1.医疗服务的政府指导价为最高限价，下浮不限；医疗机构实施治疗过程中有关创新改良，采取“现有项目兼容”的方式简化处理，无需申报新增医疗服务价格项目，向所属医保部门报备后按照对应的整合项目执行。
2.“价格构成”指项目价格应涵盖的各类资源消耗，用于确定计价单元的边界，是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4.“扩展”指同一项目下以不同方式提供或在不同场景应用时，只扩展价格项目适用范围、不额外加价的一类子项，子项的价格按主项目执行。
5.“基本物质资源消耗”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包）、注射器、压舌板、滑石粉、防渗漏垫、标签、操作器具、冲洗工具、备皮工具、镍钛锉、口腔盒、印模材、咬合纸、引流条、修复体粘接剂、窝沟封闭剂、耗材粘接剂、充填材料、根管封闭剂、盖髓材料、一次性口杯、一次性吸唾管、氟化物、银锶制剂、酚制剂等。基本物耗成本计入项目价格，不另行收费。除基本物耗以外的其他耗材，按照实际采购价格零差率销售。
6.“包括……”“…… 等”属于开放型表述，所指对象不仅局限于表述中列明的事项，也包括未列明的同类事项。
7.医疗机构自行制作设计的包括但不限于如矫治器、保持器、运动护齿等个性化产品，采取“产品化”的价格形成机制，由医疗机构以物料成本、加工服务等为基础，按照适当的成本回收率自主确定价格并销售，不再按制作步骤拆分设立医疗服务价格项目。
8.口腔种植类“口腔内植骨费”项目，扩大其服务产出适用范围，不仅局限种植牙所用，口腔学科中“牙槽骨增量手术费”和“牙周植骨费”可按照此项目执行计费。
9.“复杂”等内涵未尽的表述，除立项指南中已明确的情形外，医院实践中按照“复杂”情形计费的，应以卫生行政主管部门最新版卫生技术规范、临床指南或专家共识中的明确定性为前提。满足复杂情况中的任意一种即算复杂，不同复杂情况不累计叠加收费。
10.在本医疗机构开展错合矫治治疗时，方案设计属诊查治疗应尽事项，不得同时收取设计费。
11.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儿童”指6周岁及以下，周岁的计算方法以法律的相关规定为准。</t>
  </si>
  <si>
    <t>013105020010000</t>
  </si>
  <si>
    <t>乳牙期错合矫治费（常规）</t>
  </si>
  <si>
    <t>通过矫治器安装调整进行乳牙错合畸形的早期矫治。价格涵盖准备、方案设计、矫治器安装、调整评估、加力、拆除、处理用物等步骤所需的人力资源和基本物质资源消耗。</t>
  </si>
  <si>
    <t>疗程</t>
  </si>
  <si>
    <t>本项目所称“疗程”指：从错合矫治治疗开始到结束。</t>
  </si>
  <si>
    <t>013105020020000</t>
  </si>
  <si>
    <t>乳牙期错合矫治费（复杂）</t>
  </si>
  <si>
    <t>通过矫治器安装调整进行疑难复杂情况的乳牙错合畸形的早期矫治。价格涵盖准备、方案设计、矫治器安装、调整评估、加力、拆除、处理用物等步骤所需的人力资源和基本物质资源消耗。</t>
  </si>
  <si>
    <t>1.本项目所称“复杂”指：骨性Ⅲ类、上颌或上牙弓狭窄、伴颅颌面先天畸形、后牙反合或锁合的情况。
2.本项目所称“疗程”指：从错合矫治治疗开始到结束。</t>
  </si>
  <si>
    <t>013105020030000</t>
  </si>
  <si>
    <t>替牙期Ⅰ类错合矫治费（常规）</t>
  </si>
  <si>
    <t>通过矫治器安装调整进行替牙期Ⅰ类错合畸形的早期矫治。价格涵盖准备、方案设计、矫治器安装、调整评估、加力、拆除、处理用物等步骤所需的人力资源和基本物质资源消耗。</t>
  </si>
  <si>
    <t>013105020040000</t>
  </si>
  <si>
    <t>替牙期Ⅰ类错合矫治费（复杂）</t>
  </si>
  <si>
    <t>通过矫治器安装调整进行疑难复杂情况的替牙期Ⅰ类错合畸形的早期矫治。价格涵盖准备、方案设计、矫治器安装、调整评估、加力、拆除、处理用物等步骤所需的人力资源和基本物质资源消耗。</t>
  </si>
  <si>
    <t>1.本项目所称“复杂”指：开合、后牙反合、III度深覆合、后牙锁合、上颌前突（ANB≥7度）或下颌前突（ANB≤0度）、伴颅颌面畸形、伴颞下颌关节病、阻生牙的情况。
2.本项目所称“疗程”指：从错合矫治治疗开始到结束。</t>
  </si>
  <si>
    <t>013105020050000</t>
  </si>
  <si>
    <t>替牙期Ⅱ类错合矫治费（常规）</t>
  </si>
  <si>
    <t>通过矫治器安装调整进行替牙期Ⅱ类错合畸形的早期矫治。价格涵盖准备、方案设计、矫治器安装、调整评估、加力、拆除、处理用物等步骤所需的人力资源和基本物质资源消耗。</t>
  </si>
  <si>
    <t>013105020060000</t>
  </si>
  <si>
    <t>替牙期Ⅱ类错合矫治费（复杂）</t>
  </si>
  <si>
    <t>通过矫治器安装调整进行疑难复杂情况的替牙期Ⅱ类错合畸形的早期矫治。价格涵盖准备、方案设计、矫治器安装、调整评估、加力、拆除、处理用物等步骤所需的人力资源和基本物质资源消耗。</t>
  </si>
  <si>
    <t>1.本项目所称“复杂”指：开合、后牙反合、III度深覆合、后牙锁合、严重上颌前突（ANB≥7度）、伴颅颌面畸形、伴颞下颌关节病、阻生牙的情况。
2.本项目所称“疗程”指：从错合矫治治疗开始到结束。</t>
  </si>
  <si>
    <t>013105020070000</t>
  </si>
  <si>
    <t>替牙期Ⅲ类错合矫治费（常规）</t>
  </si>
  <si>
    <t>通过矫治器安装调整进行替牙期Ⅲ类错合畸形的早期矫治。价格涵盖准备、方案设计、矫治器安装、调整评估、加力、拆除、处理用物等步骤所需的人力资源和基本物质资源消耗。</t>
  </si>
  <si>
    <t>013105020080000</t>
  </si>
  <si>
    <t>替牙期Ⅲ类错合矫治费（复杂）</t>
  </si>
  <si>
    <t>通过矫治器安装调整进行疑难复杂情况的替牙期Ⅲ类错合畸形的早期矫治。价格涵盖准备、方案设计、矫治器安装、调整评估、加力、拆除、处理用物等步骤所需的人力资源和基本物质资源消耗。</t>
  </si>
  <si>
    <t>1.本项目所称“复杂”指：开合、III度深覆合、后牙反合、后牙锁合、下颌前突（ANB≤0度）、伴颅颌面畸形、伴颞下颌关节病、阻生牙的情况。
2.本项目所称“疗程”指：从错合矫治治疗开始到结束。</t>
  </si>
  <si>
    <t>013105020090000</t>
  </si>
  <si>
    <t>恒牙期Ⅰ类错合矫治费（常规）</t>
  </si>
  <si>
    <t>通过矫治器安装调整进行恒牙期Ⅰ类错合畸形的矫治。价格涵盖准备、方案设计、矫治器安装、调整评估、加力、拆除、处理用物等步骤所需的人力资源和基本物质资源消耗。</t>
  </si>
  <si>
    <t>1.在同一家医疗机构正畸治疗结束，复发病例再次矫治，每例按疗程费用的50%计价收费。
2.本项目所称“疗程”指：从错合矫治治疗开始到结束。</t>
  </si>
  <si>
    <t>013105020100000</t>
  </si>
  <si>
    <t>恒牙期Ⅰ类错合矫治费（复杂）</t>
  </si>
  <si>
    <t>通过矫治器安装调整进行疑难复杂情况的恒牙期Ⅰ类错合畸形的矫治。价格涵盖准备、方案设计、矫治器安装、调整评估、加力、拆除、处理用物等步骤所需的人力资源和基本物质资源消耗。</t>
  </si>
  <si>
    <t>1.本项目所称“复杂”指：18岁以上（不含18岁）、开合、III度深覆合、拔磨牙后关闭间隙、磨牙或牙弓远中移动、阻生牙、伴颅颌面畸形、伴颞下颌关节病、正畸-正颌手术联合治疗、舌侧矫治的情况。
2.在同一家医疗机构正畸治疗结束，复发病例再次矫治，每例按疗程费用的50%计价收费。
3.本项目所称“疗程”指：从错合矫治治疗开始到结束。</t>
  </si>
  <si>
    <t>013105020110000</t>
  </si>
  <si>
    <t>恒牙期Ⅱ类错合矫治费（常规）</t>
  </si>
  <si>
    <t>通过矫治器安装调整进行恒牙期Ⅱ类错合畸形的矫治。价格涵盖准备、方案设计、矫治器安装、调整评估、加力、拆除、处理用物等步骤所需的人力资源和基本物质资源消耗。</t>
  </si>
  <si>
    <t>013105020120000</t>
  </si>
  <si>
    <t>恒牙期Ⅱ类错合矫治费（复杂）</t>
  </si>
  <si>
    <t>通过矫治器安装调整进行疑难复杂情况的恒牙期Ⅱ类错合畸形的矫治。价格涵盖准备、方案设计、矫治器安装、调整评估、加力、拆除、处理用物等步骤所需的人力资源和基本物质资源消耗。</t>
  </si>
  <si>
    <t>1.本项目所称“复杂”指：18岁以上（不含18岁）、开合、III度深覆合、拔磨牙后关闭间隙、阻生牙、上颌前突（ANB≥5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</si>
  <si>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013105020130000</t>
  </si>
  <si>
    <t>恒牙期Ⅲ类错合矫治费（常规）</t>
  </si>
  <si>
    <t>通过矫治器安装调整进行恒牙期Ⅲ类错合畸形的矫治。价格涵盖准备、方案设计、矫治器安装、调整评估、加力、拆除、处理用物等步骤所需的人力资源和基本物质资源消耗。</t>
  </si>
  <si>
    <t>013105020140000</t>
  </si>
  <si>
    <t>恒牙期Ⅲ类错合矫治费（复杂）</t>
  </si>
  <si>
    <t>通过矫治器安装调整进行疑难复杂情况的恒牙期Ⅲ类错合畸形的矫治。价格涵盖准备、方案设计、矫治器安装、调整评估、加力、拆除、处理用物等步骤所需的人力资源和基本物质资源消耗。</t>
  </si>
  <si>
    <t>1.本项目所称“复杂”指：18岁以上（不含18岁）、开合、III度深覆合、3颗以上后牙反合、拔磨牙后关闭间隙、阻生牙、下颌前突（ANB≤0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</si>
  <si>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013105020150000</t>
  </si>
  <si>
    <t>恒牙期Ⅰ类错合矫形功能治疗费</t>
  </si>
  <si>
    <t>通过针对性矫治器的安装进行恒牙期I类错合畸形的矫形和功能治疗。价格涵盖准备、方案设计、矫治器安装、调整评估、加力、拆除、处理用物等步骤所需的人力资源和基本物质资源消耗。</t>
  </si>
  <si>
    <t>本项目所称“疗程”指：从错合矫形治疗开始到结束。</t>
  </si>
  <si>
    <t>013105020160000</t>
  </si>
  <si>
    <t>恒牙期Ⅱ类错合矫形功能治疗费</t>
  </si>
  <si>
    <t>通过针对性矫治器的安装进行恒牙期Ⅱ类错合畸形的矫形和功能治疗。价格涵盖准备、方案设计、矫治器安装、调整评估、加力、拆除、处理用物等步骤所需的人力资源和基本物质资源消耗。</t>
  </si>
  <si>
    <t>013105020170000</t>
  </si>
  <si>
    <t>恒牙期Ⅲ类错合矫形功能治疗费</t>
  </si>
  <si>
    <t>通过针对性矫治器的安装进行恒牙期III类错合畸形的矫形和功能治疗。价格涵盖准备、方案设计、矫治器安装、调整评估、加力、拆除、处理用物等步骤所需的人力资源和基本物质资源消耗。</t>
  </si>
  <si>
    <t>013105020180000</t>
  </si>
  <si>
    <t>新生儿唇腭裂术前治疗费</t>
  </si>
  <si>
    <t>针对婴儿期唇腭裂唇裂术前，通过矫治器安装调整，实现鼻齿槽塑形。价格涵盖准备、方案设计、矫治器安装、调整、拆除、处理用物等步骤所需的人力资源和基本物质资源消耗。</t>
  </si>
  <si>
    <t>013105020190000</t>
  </si>
  <si>
    <t>睡眠呼吸暂停综合征口腔正畸辅助治疗费</t>
  </si>
  <si>
    <t>通过口腔阻鼾器安装调整或扩弓活动矫治，减轻阻塞性睡眠呼吸暂停的症状。价格涵盖准备、方案设计、矫治器安装、调整评估、处理用物等步骤所需的人力资源和基本物质资源消耗。</t>
  </si>
  <si>
    <t>013105020200000</t>
  </si>
  <si>
    <t>局部正畸矫治费</t>
  </si>
  <si>
    <t>使用局部矫治器矫治一个象限内的牙齿伸长、倾斜、间隙关闭或开展、微小牙齿移动等矫治。价格涵盖准备、方案设计、矫治器安装、调整评估、加力、拆除、处理用物等步骤所需的人力资源和基本物质资源消耗。</t>
  </si>
  <si>
    <r>
      <rPr>
        <sz val="10"/>
        <rFont val="宋体"/>
        <charset val="134"/>
      </rPr>
      <t>象限</t>
    </r>
    <r>
      <rPr>
        <sz val="10"/>
        <rFont val="DejaVu Sans"/>
        <charset val="134"/>
      </rPr>
      <t>•</t>
    </r>
    <r>
      <rPr>
        <sz val="10"/>
        <rFont val="宋体"/>
        <charset val="134"/>
      </rPr>
      <t>疗程</t>
    </r>
  </si>
  <si>
    <t>1.全口共4个象限。
2.累计价收费格超过全口价格，按照全口价格计价收费。</t>
  </si>
  <si>
    <t>013105020210000</t>
  </si>
  <si>
    <t>口腔固定保持器安装费</t>
  </si>
  <si>
    <t>为需要正畸治疗后进行固定保持的患者安装固定保持器。价格涵盖准备、安装、调试、处理用物等步骤所需的人力资源和基本物质资源消耗。</t>
  </si>
  <si>
    <t>单颌</t>
  </si>
  <si>
    <t>013105020220000</t>
  </si>
  <si>
    <t>口腔固定保持器拆除费</t>
  </si>
  <si>
    <t>为需要拆除固定保持器的患者去除固定保持器。价格涵盖准备、拆除、处理用物等步骤所需的人力资源和基本物质资源消耗。</t>
  </si>
  <si>
    <t>013105020230000</t>
  </si>
  <si>
    <t>错合畸形治疗设计费</t>
  </si>
  <si>
    <t>通过各项检查完成错合畸形的诊断与矫治方案设计。价格涵盖准备、模型制取和灌注、模型测量、面颌像拍照、头影测量分析、制定治疗计划和方案、处理用物等步骤所需的人力资源和基本物质资源消耗。</t>
  </si>
  <si>
    <t>1.完成1个疗程计价收费1次；在本医疗机构中开展的矫治不得同时收取设计价收费。
2.不含放射检查费用。</t>
  </si>
  <si>
    <t>013306020010000</t>
  </si>
  <si>
    <t>正畸支抗钉植入费</t>
  </si>
  <si>
    <t>通过将正畸支抗钉植入颌骨协助完成正畸治疗。价格涵盖手术计划、术区准备、消毒、植入、处理用物等步骤所需的人力资源和基本物质资源消耗。</t>
  </si>
  <si>
    <t>每钉</t>
  </si>
  <si>
    <t>013306020010001</t>
  </si>
  <si>
    <t>正畸支抗钉植入费-儿童（加收）</t>
  </si>
  <si>
    <t>013105010330000</t>
  </si>
  <si>
    <t>牙根牵引费</t>
  </si>
  <si>
    <t>通过牵引方法将冠根折或根折的外伤牙齿牵引至龈上。价格涵盖准备、切开、粘接或制戴、牵引、加力、调整、处理用物等步骤所需的人力资源和基本物质资源消耗。</t>
  </si>
  <si>
    <t>牙</t>
  </si>
  <si>
    <t>012406000010000</t>
  </si>
  <si>
    <t>牙髓活力测验费</t>
  </si>
  <si>
    <t>通过设备检查评估牙髓活力状态。价格涵盖准备、隔离、测验、评估、处理用物等步骤所需的人力资源和基本物质资源消耗。</t>
  </si>
  <si>
    <t>013105010010000</t>
  </si>
  <si>
    <t>橡皮障隔离费</t>
  </si>
  <si>
    <t>通过专用的橡皮障套装隔开接受治疗的牙齿与口腔。价格涵盖准备、隔离、处理用物等步骤所需的人力资源和基本物质资源消耗。</t>
  </si>
  <si>
    <t>013105010020000</t>
  </si>
  <si>
    <t>牙体开髓引流费</t>
  </si>
  <si>
    <t>对于牙髓急症患者仅行开髓引流、牙髓摘除以缓解急性疼痛。价格涵盖准备、开髓、拔髓、处理用物等步骤所需的人力资源和基本物质资源消耗。</t>
  </si>
  <si>
    <t>仅限于牙髓急症患者应急处置时收费，在其他牙髓治疗中作为相关项目的价格构成，不单独收费。</t>
  </si>
  <si>
    <t>013105010020001</t>
  </si>
  <si>
    <t>牙体开髓引流费-儿童（加收）</t>
  </si>
  <si>
    <t>013105010030000</t>
  </si>
  <si>
    <t>牙髓失活费</t>
  </si>
  <si>
    <t>通过失活剂去除牙髓的活性。价格涵盖准备、开髓、放置失活剂、处理用物等步骤所需的人力资源和基本物质资源消耗。</t>
  </si>
  <si>
    <t>013105010030001</t>
  </si>
  <si>
    <t>牙髓失活费-儿童（加收）</t>
  </si>
  <si>
    <t>013105010040000</t>
  </si>
  <si>
    <t>干髓治疗费</t>
  </si>
  <si>
    <t>通过干髓剂使牙髓保持干尸化。价格涵盖准备、开髓、去除冠髓、放置干髓剂、处理用物等步骤所需的人力资源和基本物质资源消耗。</t>
  </si>
  <si>
    <t>013105010050000</t>
  </si>
  <si>
    <t>根管预备费</t>
  </si>
  <si>
    <t>通过清理扩大根管，清除感染坏死牙髓组织，对根管内部进行清理成形。价格涵盖准备、开髓、拔髓、疏通、测量、预备、处理用物等步骤所需的人力资源和基本物质资源消耗。</t>
  </si>
  <si>
    <t>根管</t>
  </si>
  <si>
    <t>本项目所称“根管异常”指：中重度弯曲根管、C型根管、根管间交通枝等特殊根管。</t>
  </si>
  <si>
    <t>013105010050001</t>
  </si>
  <si>
    <t>根管预备费-儿童（加收）</t>
  </si>
  <si>
    <t>013105010050011</t>
  </si>
  <si>
    <t>根管预备费-根管异常（加收）</t>
  </si>
  <si>
    <t>013105010060000</t>
  </si>
  <si>
    <t>根管冲洗费</t>
  </si>
  <si>
    <t>对根管进行冲洗消毒及感染控制。价格涵盖准备、冲洗、处理用物等步骤所需的人力资源和基本物质资源消耗。</t>
  </si>
  <si>
    <t>013105010060100</t>
  </si>
  <si>
    <t>根管充填费-根管封药费（扩展）</t>
  </si>
  <si>
    <t>013105010070000</t>
  </si>
  <si>
    <t>根管充填费</t>
  </si>
  <si>
    <t>通过向根管内充填，封闭根管系统。价格涵盖准备、充填、处理用物，必要时加压充填等步骤所需的人力资源和基本物质资源消耗。</t>
  </si>
  <si>
    <t>013105010070001</t>
  </si>
  <si>
    <t>根管充填费-儿童（加收）</t>
  </si>
  <si>
    <t>013105010070011</t>
  </si>
  <si>
    <t>根管充填费-根管异常（加收）</t>
  </si>
  <si>
    <t>013105010070100</t>
  </si>
  <si>
    <t>根管充填费-乳牙根管充填费（扩展）</t>
  </si>
  <si>
    <t>013105010080000</t>
  </si>
  <si>
    <t>根管再治疗费</t>
  </si>
  <si>
    <t>针对牙髓治疗后出现的问题进行的治疗。价格涵盖准备、取出、建立通道、处理用物等步骤所需的人力资源和基本物质资源消耗。</t>
  </si>
  <si>
    <t>013105010090000</t>
  </si>
  <si>
    <t>根管内异物取出费</t>
  </si>
  <si>
    <t>取出存留在根管内的异物。价格涵盖准备、确定位置、取出、处理用物等步骤所需的人力资源和基本物质资源消耗。</t>
  </si>
  <si>
    <t>013105010090001</t>
  </si>
  <si>
    <t>根管内异物取出费-根尖段异物取出（加收）</t>
  </si>
  <si>
    <t>013306020020000</t>
  </si>
  <si>
    <t>根尖诱导成形费</t>
  </si>
  <si>
    <t>诱导牙根继续发育或根尖封闭。价格涵盖手术计划、术区准备、消毒、开髓、去除、干燥、诱导、处理用物等步骤所需的人力资源和基本物质资源消耗。</t>
  </si>
  <si>
    <t>013306020020001</t>
  </si>
  <si>
    <t>根尖诱导成形费-儿童（加收）</t>
  </si>
  <si>
    <t>013306020030000</t>
  </si>
  <si>
    <t>根尖屏障手术费</t>
  </si>
  <si>
    <t>针对根尖孔未闭合或较宽大的情况，封闭根尖段建立屏障。价格涵盖手术计划、术区准备、清洁、填充、处理用物等步骤所需的人力资源和基本物质资源消耗。</t>
  </si>
  <si>
    <t>013306020030001</t>
  </si>
  <si>
    <t>根尖屏障手术费-儿童（加收）</t>
  </si>
  <si>
    <t>013306020030100</t>
  </si>
  <si>
    <t>根尖屏障手术费-髓腔穿孔修补费（扩展）</t>
  </si>
  <si>
    <t>013306020040000</t>
  </si>
  <si>
    <t>根尖手术费</t>
  </si>
  <si>
    <t>通过手术对根尖进行治疗。价格涵盖手术计划、术区准备、消毒、切开、翻瓣、切除、倒预备、倒充填、复位缝合、处理用物等步骤所需的人力资源和基本物质资源消耗。</t>
  </si>
  <si>
    <t>本项目所称“复杂根尖手术”指：根尖周病损累及邻近重要组织结构（上颌窦、颏孔、下颌神经管、切牙孔）、骨壁完整根尖定位困难的情况。</t>
  </si>
  <si>
    <t>013306020040001</t>
  </si>
  <si>
    <t>根尖手术费-儿童（加收）</t>
  </si>
  <si>
    <t>013306020040011</t>
  </si>
  <si>
    <t>根尖手术费-复杂根尖手术（加收）</t>
  </si>
  <si>
    <t>013105010100000</t>
  </si>
  <si>
    <t>活髓保存治疗费</t>
  </si>
  <si>
    <t>通过处理暴露牙髓清除感染，保存正常牙髓。价格涵盖准备、去除、冲洗、盖髓、处理用物等步骤所需的人力资源和基本物质资源消耗。</t>
  </si>
  <si>
    <t>013105010100001</t>
  </si>
  <si>
    <t>活髓保存治疗费-间接盖髓（减收）</t>
  </si>
  <si>
    <t>013105010110000</t>
  </si>
  <si>
    <t>牙髓再生治疗费</t>
  </si>
  <si>
    <t>清除根管内感染，借助多种方式促进根管内牙髓样组织再生及牙根生长。价格涵盖准备、根管内引血、封闭、处理用物等步骤所需的人力资源和基本物质资源消耗。</t>
  </si>
  <si>
    <t>013105010110001</t>
  </si>
  <si>
    <t>牙髓再生治疗费-自体血支架制备（加收）</t>
  </si>
  <si>
    <t>013105010120000</t>
  </si>
  <si>
    <t>牙体缺损直接粘接修复费</t>
  </si>
  <si>
    <t>通过使用填充材料修复牙体缺损。价格涵盖准备、去龋、窝洞制备、充填、粘接固化、塑形、调合、磨光、抛光、处理用物等步骤所需的人力资源和基本物质资源消耗。</t>
  </si>
  <si>
    <t>本项目所称“牙体大面积缺损”指：累及2个及以上牙面的情况。</t>
  </si>
  <si>
    <t>013105010120001</t>
  </si>
  <si>
    <t>牙体缺损直接粘接修复费-儿童(加收)</t>
  </si>
  <si>
    <t>013105010120011</t>
  </si>
  <si>
    <t>牙体缺损直接粘接修复费-牙体大面积缺损（加收）</t>
  </si>
  <si>
    <t>013105010120012</t>
  </si>
  <si>
    <t>牙体缺损直接粘接修复费-暂封（减收）</t>
  </si>
  <si>
    <t>013105010120013</t>
  </si>
  <si>
    <t>牙体缺损直接粘接修复费-银汞合金充填（减收）</t>
  </si>
  <si>
    <t>013105010130000</t>
  </si>
  <si>
    <t>前牙形态修复费</t>
  </si>
  <si>
    <t>对牙齿美观区域进行形态、颜色、功能的修复。价格涵盖准备、去龋、窝洞制备、充填、粘接固化、塑形、调合、磨光、抛光、处理用物等步骤所需的人力资源和基本物质资源消耗。</t>
  </si>
  <si>
    <t>013105010130001</t>
  </si>
  <si>
    <t>前牙形态修复费-舌腭面形态辅助修复（加收）</t>
  </si>
  <si>
    <t>013105010140000</t>
  </si>
  <si>
    <t>窝沟封闭费</t>
  </si>
  <si>
    <t>封闭牙齿窝沟。价格涵盖准备、清洁、冲洗、酸蚀、干燥、封闭窝沟、光照固化、调合、抛光、处理用物等步骤所需的人力资源和基本物质资源消耗。</t>
  </si>
  <si>
    <t>013105010150000</t>
  </si>
  <si>
    <t>氟防龋治疗费</t>
  </si>
  <si>
    <t>通过涂布氟化物预防龋齿。价格涵盖准备、清洁、涂布、处理用物等步骤所需的人力资源和基本物质资源消耗。</t>
  </si>
  <si>
    <t>013105010160000</t>
  </si>
  <si>
    <t>牙脱敏治疗费</t>
  </si>
  <si>
    <t>通过各种方式处理牙面降低牙敏感症状。价格涵盖准备、清洁、脱敏、处理用物等步骤所需的人力资源和基本物质资源消耗。</t>
  </si>
  <si>
    <t>013105010170000</t>
  </si>
  <si>
    <t>牙齿内漂白费</t>
  </si>
  <si>
    <t>通过在牙齿内部使用药物去除牙齿中的有机着色物而使牙着色变浅。价格涵盖准备、清洁、比色、漂白脱色、处理用物等步骤所需的人力资源和基本物质资源消耗。</t>
  </si>
  <si>
    <t>1.美容整形常用项目。
2.单次漂白费用不能超过“全口牙齿漂白费”费用。</t>
  </si>
  <si>
    <t>013105010170100</t>
  </si>
  <si>
    <t>牙齿内漂白费-牙脱色费（扩展）</t>
  </si>
  <si>
    <t>013105010180000</t>
  </si>
  <si>
    <t>全口牙齿漂白费</t>
  </si>
  <si>
    <t>通过专用漂白设备及漂白药物对全口牙齿表面进行漂白治疗，使牙齿颜色变浅。价格涵盖准备、清洁、比色、漂白脱色、处理用物等步骤所需的人力资源和基本物质资源消耗。</t>
  </si>
  <si>
    <t>013105010180100</t>
  </si>
  <si>
    <t>全口牙齿漂白费-牙列套漂白费（扩展）</t>
  </si>
  <si>
    <t>013105010190000</t>
  </si>
  <si>
    <t>预成冠修复费</t>
  </si>
  <si>
    <t>针对大面积牙体缺损进行预成冠修复。价格涵盖准备、预备、预成冠调改、粘结、调合、处理用物等步骤所需的人力资源和基本物质资源消耗。</t>
  </si>
  <si>
    <t>013306020050000</t>
  </si>
  <si>
    <t>牙拔除费</t>
  </si>
  <si>
    <t>通过手术拔除牙齿。价格涵盖手术计划、术区准备、消毒、分离龈、拔除、取出根、冲洗、清理、止血、处理用物等步骤所需的人力资源和基本物质资源消耗。</t>
  </si>
  <si>
    <t>1.本项目所称“复杂牙拔除”指：正常位牙齿因解剖变异、死髓或牙体治疗后其脆性增加、局部慢性炎症刺激使牙槽骨发生致密性改变、牙骨间骨性结合的情况。
2.乳牙拔除按40%收取。</t>
  </si>
  <si>
    <t>013306020050001</t>
  </si>
  <si>
    <t>牙拔除费-儿童（加收）</t>
  </si>
  <si>
    <t>013306020050011</t>
  </si>
  <si>
    <t>牙拔除费-复杂牙拔除（加收）</t>
  </si>
  <si>
    <t>013306020060000</t>
  </si>
  <si>
    <t>阻生牙拔除费</t>
  </si>
  <si>
    <t>通过手术拔除各类萌出智齿或高位阻生牙齿。价格涵盖手术计划、术区准备、消毒、翻瓣、分离、分牙、挺松、增隙、拔除、冲洗、清理、缝合、止血、处理用物等步骤所需的人力资源和基本物质资源消耗。</t>
  </si>
  <si>
    <t>本项目所称“复杂阻生牙拔除”指：被牙龈覆盖的各类阻生牙、完全埋藏颌骨内的各类阻生牙及多生牙的情况。</t>
  </si>
  <si>
    <t>013306020060001</t>
  </si>
  <si>
    <t>阻生牙拔除费-儿童（加收）</t>
  </si>
  <si>
    <t>013306020060011</t>
  </si>
  <si>
    <t>阻生牙拔除费-复杂阻生牙拔除（加收）</t>
  </si>
  <si>
    <t>013306020060100</t>
  </si>
  <si>
    <t>阻生牙拔除费-多生牙拔除费（扩展）</t>
  </si>
  <si>
    <t>013306020070000</t>
  </si>
  <si>
    <t>阻生牙开窗助萌费</t>
  </si>
  <si>
    <t>通过手术去除阻生牙萌出阻力。价格涵盖手术计划、术区准备、消毒、切开、显露牙、冲洗、缝合、止血、处理用物等步骤所需的人力资源和基本物质资源消耗。</t>
  </si>
  <si>
    <t>013306020070001</t>
  </si>
  <si>
    <t>阻生牙开窗助萌费-儿童（加收）</t>
  </si>
  <si>
    <t>013306020070011</t>
  </si>
  <si>
    <t>阻生牙开窗助萌费-骨阻生开窗助萌（加收）</t>
  </si>
  <si>
    <t>013306020080000</t>
  </si>
  <si>
    <t>阻生牙牙冠切除费</t>
  </si>
  <si>
    <t>通过手术切除阻生牙牙冠。价格涵盖手术计划、术区准备、消毒、切开、分离、去骨、截冠、修整、冲洗、缝合、止血、处理用物等步骤所需的人力资源和基本物质资源消耗。</t>
  </si>
  <si>
    <t>013306020080001</t>
  </si>
  <si>
    <t>阻生牙牙冠切除费-儿童（加收）</t>
  </si>
  <si>
    <t>013306020090000</t>
  </si>
  <si>
    <t>拔牙创搔刮费</t>
  </si>
  <si>
    <t>通过手术对拔牙创愈合不良的创面进行搔刮、清创处理。价格涵盖手术计划、术区准备、消毒、切开翻瓣、分离、刮除、冲洗、填塞、缝合、处理用物等步骤所需的人力资源和基本物质资源消耗。</t>
  </si>
  <si>
    <t>仅限于拔牙创愈合不良情况时收费，其他情况不单独收费。</t>
  </si>
  <si>
    <t>013306020090001</t>
  </si>
  <si>
    <t>拔牙创搔刮费-儿童（加收）</t>
  </si>
  <si>
    <t>013306020100000</t>
  </si>
  <si>
    <t>阻生牙龈瓣修整费</t>
  </si>
  <si>
    <t>用于保留、开窗助萌阻生牙修整龈瓣形态，预防感染、创口愈合、维持牙龈形态。价格涵盖手术计划、术区准备、消毒、修整、成形、缝合、处理用物等步骤所需的人力资源和基本物质资源消耗。</t>
  </si>
  <si>
    <t>013306020100001</t>
  </si>
  <si>
    <t>阻生牙龈瓣修整费-儿童（加收）</t>
  </si>
  <si>
    <t>013306020110000</t>
  </si>
  <si>
    <t>预防性拔牙窝组织封闭费</t>
  </si>
  <si>
    <t>拔牙后即刻封闭拔牙窝。价格涵盖手术计划、术区准备、消毒、修整、打磨、重建血运、修整、减张、封闭、缝合、止血、处理用物等步骤所需的人力资源和基本物质资源消耗。</t>
  </si>
  <si>
    <t>该项目指针对使用抗骨吸收药物、抗血管生成药物、放疗后、骨结构不良、硬化性骨髓炎等牙槽窝愈合不良高危患者，以及拔牙后牙槽嵴保存。</t>
  </si>
  <si>
    <t>013306020110001</t>
  </si>
  <si>
    <t>预防性拔牙窝组织封闭费-儿童（加收）</t>
  </si>
  <si>
    <t>013306020120000</t>
  </si>
  <si>
    <t>牙移植费</t>
  </si>
  <si>
    <t>通过手术将自体牙植入牙槽窝。价格涵盖手术计划、术区准备、消毒、修整、预备、植入、固定、调合、冲洗、缝合、止血、处理用物等步骤所需的人力资源和基本物质资源消耗。不包括供体牙拔除及其他治疗费用。</t>
  </si>
  <si>
    <t>013306020120001</t>
  </si>
  <si>
    <t>牙移植费-儿童（加收）</t>
  </si>
  <si>
    <t>013306020120100</t>
  </si>
  <si>
    <t>牙移植费-牙再植费（扩展）</t>
  </si>
  <si>
    <t>013306020130000</t>
  </si>
  <si>
    <t>口腔良性肿物切除费</t>
  </si>
  <si>
    <t>通过手术切除口腔内的良性肿物。价格涵盖手术计划、术区准备、消毒、切开、解剖、分离、探查切除、冲洗、止血、缝合、处理用物等步骤所需的人力资源和基本物质资源消耗。</t>
  </si>
  <si>
    <t>病灶</t>
  </si>
  <si>
    <t>013306020130001</t>
  </si>
  <si>
    <t>口腔良性肿物切除费-儿童（加收）</t>
  </si>
  <si>
    <t>013306020130011</t>
  </si>
  <si>
    <t>口腔良性肿物切除费-软组织缺损修复（加收）</t>
  </si>
  <si>
    <t>013306020140000</t>
  </si>
  <si>
    <t>口腔系带修整费</t>
  </si>
  <si>
    <t>通过手术调整口腔系带。价格涵盖手术计划、术区准备、消毒、切开、修整、缝合、处理用物等步骤所需的人力资源和基本物质资源消耗。</t>
  </si>
  <si>
    <t>013306020140001</t>
  </si>
  <si>
    <t>口腔系带修整费-儿童（加收）</t>
  </si>
  <si>
    <t>013306020150000</t>
  </si>
  <si>
    <t>颌骨病变刮切费（口内）</t>
  </si>
  <si>
    <t>口内入路治疗颌骨内的良性病变。价格涵盖手术计划、术区准备、消毒、切开、翻瓣、去骨、切除或刮切、化学烧灼、止血、冲洗、骨修整、缝合等操作所需的人力资源和基本物质资源消耗。</t>
  </si>
  <si>
    <t>013306020150001</t>
  </si>
  <si>
    <t>颌骨病变刮切费（口内）-儿童（加收）</t>
  </si>
  <si>
    <t>013306020160000</t>
  </si>
  <si>
    <t>颌骨病变刮切费（颌面部）</t>
  </si>
  <si>
    <t>口外入路治疗颌骨内的良性病变。价格涵盖手术计划、术区准备、消毒、切开、翻瓣、去骨、切除或刮切、化学烧灼、止血、冲洗、骨修整、缝合等操作所需的人力资源和基本物质资源消耗。</t>
  </si>
  <si>
    <t>013306020160001</t>
  </si>
  <si>
    <t>颌骨病变刮切费（颌面部）-儿童（加收）</t>
  </si>
  <si>
    <t>013306020170000</t>
  </si>
  <si>
    <t>颌骨囊肿减压费</t>
  </si>
  <si>
    <t>通过手术开窗对颌骨囊肿减压。价格涵盖手术计划、术区准备、消毒、切开、翻瓣、去骨壁、冲洗、缝合、处理用物等步骤所需的人力资源和基本物质资源消耗。不包含拔牙费用。</t>
  </si>
  <si>
    <t>013306020170001</t>
  </si>
  <si>
    <t>颌骨囊肿减压费-儿童（加收）</t>
  </si>
  <si>
    <t>013306020180000</t>
  </si>
  <si>
    <t>口腔牵引钉植入费</t>
  </si>
  <si>
    <t>将牵引钉植入颌骨。价格涵盖手术计划、术区准备、消毒、植入、处理用物等步骤所需的人力资源和基本物质资源消耗。</t>
  </si>
  <si>
    <t>本项目所称“次”：以3枚牵引钉为基础收费，每增加1枚加收30%，收费最高不超过1209元。</t>
  </si>
  <si>
    <t>013306020180001</t>
  </si>
  <si>
    <t>口腔牵引钉植入费-儿童（加收）</t>
  </si>
  <si>
    <t>013306020190000</t>
  </si>
  <si>
    <t>口腔牵引钉取出费</t>
  </si>
  <si>
    <t>将植入的牵引钉取出。价格涵盖手术计划、术区准备、消毒、拆除、缝合、处理用物等步骤所需的人力资源和基本物质资源消耗。</t>
  </si>
  <si>
    <t>本项目所称“次”：以3枚牵引钉为基础收费，每增加1枚加收30%，收费最高不超过46.5元。</t>
  </si>
  <si>
    <t>013306020190001</t>
  </si>
  <si>
    <t>013306020200000</t>
  </si>
  <si>
    <t>口腔骨突修整费</t>
  </si>
  <si>
    <t>修整骨尖、骨嵴或骨隆突。价格涵盖手术计划、术区准备、消毒、切开、去骨、打磨、冲洗、缝合、处理用物等步骤所需的人力资源和基本物质资源消耗。</t>
  </si>
  <si>
    <t>本项目所称“复杂骨突”指：一侧上颌结节、下颌舌侧隆突修整、腭部隆突的情况。</t>
  </si>
  <si>
    <t>013306020200001</t>
  </si>
  <si>
    <t>口腔骨突修整费-儿童（加收）</t>
  </si>
  <si>
    <t>013306020200011</t>
  </si>
  <si>
    <t>口腔骨突修整费-复杂骨突（加收）</t>
  </si>
  <si>
    <t>013105010200000</t>
  </si>
  <si>
    <t>颌间结扎费</t>
  </si>
  <si>
    <t>通过各种方式将上下颌骨间结扎。价格涵盖准备、手法复位、固定、结扎、处理用物等步骤所需的人力资源和基本物质资源消耗。不包含牵引钉植入、安装固定装置等。</t>
  </si>
  <si>
    <t>013105010200001</t>
  </si>
  <si>
    <t>颌间结扎费-儿童（加收）</t>
  </si>
  <si>
    <t>013105010210000</t>
  </si>
  <si>
    <t>颌间结扎拆除费</t>
  </si>
  <si>
    <t>拆除颌间结扎装置。价格涵盖准备、拆除、处理用物等步骤所需的人力资源和基本物质资源消耗。</t>
  </si>
  <si>
    <t>013105010210001</t>
  </si>
  <si>
    <t>颌间结扎拆除费-儿童（加收）</t>
  </si>
  <si>
    <t>013306020210000</t>
  </si>
  <si>
    <t>牙槽突骨折复位固定费</t>
  </si>
  <si>
    <t>通过手术对上下颌牙槽突骨折进行复位固定。价格涵盖手术计划、术区准备、消毒、经口内入路清创、复位、固定、冲洗、缝合、处理用物等步骤所需的人力资源和基本物质资源消耗。</t>
  </si>
  <si>
    <t>013306020210001</t>
  </si>
  <si>
    <t>牙槽突骨折复位固定费-儿童（加收）</t>
  </si>
  <si>
    <t>013306020220000</t>
  </si>
  <si>
    <t>脓肿切开引流费（口内）</t>
  </si>
  <si>
    <t>切开口内浅表脓肿引流。价格涵盖手术计划、术区准备、消毒、切开、引流、冲洗、处理用物等步骤所需的人力资源和基本物质资源消耗。</t>
  </si>
  <si>
    <t>013306020220001</t>
  </si>
  <si>
    <t>脓肿切开引流费（口内）-儿童（加收）</t>
  </si>
  <si>
    <t>013306020230000</t>
  </si>
  <si>
    <t>脓肿切开引流费（颌面部）</t>
  </si>
  <si>
    <t>切开颌面部浅表脓肿引流。价格涵盖手术计划、术区准备、消毒、切开、引流、冲洗、处理用物等步骤所需的人力资源和基本物质资源消耗。不包含口腔颌面颈部间隙感染。</t>
  </si>
  <si>
    <t xml:space="preserve"> 次</t>
  </si>
  <si>
    <t>013306020230001</t>
  </si>
  <si>
    <t>脓肿切开引流费（颌面部）-儿童（加收）</t>
  </si>
  <si>
    <t>013105010220000</t>
  </si>
  <si>
    <t>口腔无回吸辅助治疗费</t>
  </si>
  <si>
    <t>通过无回吸设备及技术配合牙齿治疗或口腔外科手术。价格涵盖设备准备、配合磨削、切割、牙体预备或窝洞制备等步骤所需的人力资源和基本物质资源消耗。</t>
  </si>
  <si>
    <t>013306020240000</t>
  </si>
  <si>
    <t>下牙槽神经探查解剖费</t>
  </si>
  <si>
    <t>通过手术探查解剖下颌管内的下牙槽神经血管束，或利于种植手术。价格涵盖手术计划、术区准备、消毒、切开、翻瓣、截骨、探查或牵出、复位、覆盖生物膜、缝合、处理用物等步骤所需的人力资源和基本物质资源消耗。不含种植体植入。</t>
  </si>
  <si>
    <t>不与同部位其他手术同时收取。</t>
  </si>
  <si>
    <t>013306020240001</t>
  </si>
  <si>
    <t>下牙槽神经探查解剖费-儿童（加收）</t>
  </si>
  <si>
    <t>013306020240011</t>
  </si>
  <si>
    <t>下牙槽神经探查解剖费-下牙槽神经移位（加收）</t>
  </si>
  <si>
    <t>013306020250000</t>
  </si>
  <si>
    <t>口腔上颌窦瘘修补费</t>
  </si>
  <si>
    <t>通过手术修补口腔上颌窦交通或口腔上颌窦瘘。价格涵盖手术计划、术区准备、消毒、切开、切除、清创搔刮、分离、去骨、减张、修整、冲洗、止血、填塞、缝合、处理用物等步骤所需的人力资源和基本物质资源消耗。</t>
  </si>
  <si>
    <t>013306020250001</t>
  </si>
  <si>
    <t>口腔上颌窦瘘修补费-儿童（加收）</t>
  </si>
  <si>
    <t>013306020260000</t>
  </si>
  <si>
    <t>口内游离软组织移植费</t>
  </si>
  <si>
    <t>通过手术移植局部游离软组织。价格涵盖手术计划、术区准备、消毒、切开、翻瓣、制备、固定、缝合及处置、处理用物等步骤所需的人力资源和基本物质资源消耗。</t>
  </si>
  <si>
    <t>牙位</t>
  </si>
  <si>
    <t>013306020260001</t>
  </si>
  <si>
    <t>口内游离软组织移植费-儿童（加收）</t>
  </si>
  <si>
    <t>012406000020000</t>
  </si>
  <si>
    <t>颌位转移检查费</t>
  </si>
  <si>
    <t>通过装置确定和转移颌位关系，对颌位关系进行检查和评价。价格涵盖准备、检查、颌位确定、颌位转移、建立牙合架、重建颌位关系、美学分析、牙齿排列分析、咬合关系分析、颌位分析、处理用物等步骤所需的人力资源和基本物质资源消耗。</t>
  </si>
  <si>
    <t>013105170050000</t>
  </si>
  <si>
    <t>临时固定修复费</t>
  </si>
  <si>
    <t>在口内制作临时修复体。价格涵盖准备、预备、制作、试戴、咬合检查、调整、抛光、清洁消毒、粘接、处理用物等步骤所需的人力资源和基本物质资源消耗。</t>
  </si>
  <si>
    <t>013105170060000</t>
  </si>
  <si>
    <t>修复体固定修复费</t>
  </si>
  <si>
    <t>通过固定修复体完成牙体缺损或牙列缺损修复。价格涵盖准备、预备、取印模和模型制备、取咬合关系、比色、试戴、调改、粘固、处理用物等步骤所需的人力资源和基本物质资源消耗。</t>
  </si>
  <si>
    <t>本项目所称“复杂修复体固定修复”指：II度及以上深覆牙合、中重度异色牙、固定修复牙位4颗及以上、牙槽骨重度吸收（大于根长1/3）、伴颞下颌关节病、冠短（至少一面低于5mm）的情况。</t>
  </si>
  <si>
    <t>013105170060001</t>
  </si>
  <si>
    <t>修复体固定修复费-即刻修复（加收）</t>
  </si>
  <si>
    <t>013105170060011</t>
  </si>
  <si>
    <t>修复体固定修复费-复杂修复体固定修复（加收）</t>
  </si>
  <si>
    <t>013105170070000</t>
  </si>
  <si>
    <t>桩核修复费</t>
  </si>
  <si>
    <t>通过桩核修复牙体缺损。价格涵盖准备、预备、清理、预备、试戴、消毒、塑核或粘固、桩核修整、处理用物等步骤所需的人力资源和基本物质资源消耗。</t>
  </si>
  <si>
    <t>013105170070001</t>
  </si>
  <si>
    <t>附着体修复费一体化纤维桩核（加收）</t>
  </si>
  <si>
    <t>013105170080000</t>
  </si>
  <si>
    <t>附着体修复费</t>
  </si>
  <si>
    <t>通过附着体完成固定活动联合修复中的固定修复部分。价格涵盖准备、预备、清理、预备、消毒、取印模、模型制备、比色、试戴、调改、粘固、处理用物等步骤所需的人力资源和基本物质资源消耗。</t>
  </si>
  <si>
    <t>013105170080100</t>
  </si>
  <si>
    <t>附着体修复费-套筒冠修复费（扩展）</t>
  </si>
  <si>
    <t>013105170090000</t>
  </si>
  <si>
    <t>全口义齿修复费</t>
  </si>
  <si>
    <t>通过全口义齿修复牙列缺失。价格涵盖准备、预备、清理、预备、消毒、取印模、模型制备、比色、试戴、调改、粘固、处理用物等步骤所需的人力资源和基本物质资源消耗。</t>
  </si>
  <si>
    <t>本项目所称“复杂全口义齿修复”指：牙槽骨重度吸收（II-IV级）、伴颞下颌关节病、覆盖义齿的情况。</t>
  </si>
  <si>
    <t>013105170090001</t>
  </si>
  <si>
    <t>全口义齿修复费-复杂全口义齿修复（加收）</t>
  </si>
  <si>
    <t>013105170100000</t>
  </si>
  <si>
    <t>胶连可摘局部义齿修复费</t>
  </si>
  <si>
    <t>通过胶连可摘局部义齿修复牙列缺损。价格涵盖准备、预备、取印模、制备、确定颌位关系、试戴、调改、处理用物等步骤所需的人力资源和基本物质资源消耗。</t>
  </si>
  <si>
    <t>附加牙合垫按牙位计价收费。</t>
  </si>
  <si>
    <t>013105170110000</t>
  </si>
  <si>
    <t>铸造支架可摘局部义齿修复费</t>
  </si>
  <si>
    <t>通过铸造支架可摘局部义齿修复牙列缺损。价格涵盖准备、预备、取印模、制备、试戴、确定颌位关系、试排牙蜡型、调改、处理用物等步骤所需的人力资源和基本物质资源消耗。</t>
  </si>
  <si>
    <t>1.本项目所称“复杂铸造支架可摘局部义齿修复”指：单颌缺失牙10颗及以上、牙槽骨重度吸收（II-IV级）、II度及以上深覆合、余留牙存在中重度牙周病（牙槽骨吸收大于1/3的牙齿数目占一半以上）、关节盘移位或骨关节病、牙周夹板的情况。
2.附加牙合垫或牙周夹板按牙位计价收费。</t>
  </si>
  <si>
    <t>013105170110001</t>
  </si>
  <si>
    <t>铸造支架可摘局部义齿修复费-复杂铸造支架可摘局部义齿修复（加收）</t>
  </si>
  <si>
    <t>013105170120000</t>
  </si>
  <si>
    <t>颌骨/腭部缺损赝复体修复费（常规）</t>
  </si>
  <si>
    <t>通过赝复体修复颌骨/软腭缺损。价格涵盖准备、预备、取印模、制备、试戴、取颌位记录、调改、处理用物等步骤所需的人力资源和基本物质资源消耗。</t>
  </si>
  <si>
    <t>每件</t>
  </si>
  <si>
    <t>013105170130000</t>
  </si>
  <si>
    <t>颌骨/腭部缺损赝复体修复费（复杂）</t>
  </si>
  <si>
    <t>通过赝复体修复复杂情况的颌骨/软腭缺损。价格涵盖准备、预备、取印模、制备、试戴、取颌位记录、试戴、调改、处理用物等步骤所需的人力资源和基本物质资源消耗。</t>
  </si>
  <si>
    <t>本项目所称“复杂”指：口鼻腔穿通、下颌骨连续性丧失、单颌缺失10颗牙及以上、伴软腭缺损、伴面部缺损、下颌带翼导板、腭护板加辅助放疗装置、全上颌缺失修复的情况。</t>
  </si>
  <si>
    <t>013105170140000</t>
  </si>
  <si>
    <t>面部缺损赝复体修复费</t>
  </si>
  <si>
    <t>通过赝复体修复面部缺损。价格涵盖准备、印模、制备、个性化比色、试戴、个性化上色、调改、处理用物等步骤所需的人力资源和基本物质资源消耗。</t>
  </si>
  <si>
    <t>如面部缺损涉及多个器官，如眼、耳、鼻缺损， 每增加1个器官，按件叠加计价收费。</t>
  </si>
  <si>
    <t>013105010230000</t>
  </si>
  <si>
    <t>咬合板治疗费</t>
  </si>
  <si>
    <t>通过戴入咬合板调整咬合关系。价格涵盖准备、取印模、制备、试戴、调改、处理用物等步骤所需的人力资源和基本物质资源消耗。</t>
  </si>
  <si>
    <t>013105010230001</t>
  </si>
  <si>
    <t>咬合板治疗费-减材/增材咬合板（加收）</t>
  </si>
  <si>
    <t>013105010230002</t>
  </si>
  <si>
    <t>咬合板治疗费-弹性咬合板（减收）</t>
  </si>
  <si>
    <t>013105190020000</t>
  </si>
  <si>
    <t>修复体拆除费</t>
  </si>
  <si>
    <t>对固定在口内的修复体进行拆除。价格涵盖准备、修复体拆除、处理用物等步骤所需的人力资源和基本物质资源消耗。</t>
  </si>
  <si>
    <t>修复体</t>
  </si>
  <si>
    <t>以2个牙位的修复体为基础计价，每增加1个牙位加收60%。（增加）</t>
  </si>
  <si>
    <t>013105190030000</t>
  </si>
  <si>
    <t>修复体维护费</t>
  </si>
  <si>
    <t>对修复体进行调改、修补、再粘接等维护。价格涵盖准备、取印模、模型制备、修补、试戴、调改、再粘接、处理用物等步骤所需的人力资源和基本物质资源消耗。</t>
  </si>
  <si>
    <t>1.修理卡环和基托按涉及牙位计价收费。
2.此项适用于非保修保质期内的修复体维护。</t>
  </si>
  <si>
    <t>012406000030000</t>
  </si>
  <si>
    <t>全口牙周系统检查费</t>
  </si>
  <si>
    <t>通过设备对牙周进行系统检查，并完成系统表记录。价格涵盖准备、牙周风险评估、记录、处理用物等步骤所需的人力资源和基本物质资源消耗。</t>
  </si>
  <si>
    <t>012406000040000</t>
  </si>
  <si>
    <t>牙周探诊费</t>
  </si>
  <si>
    <t>通过牙周专用刻度探针进行牙周袋深度的测量和判定并记录。价格涵盖准备、牙周探诊、测量、记录、处理用物等步骤所需的人力资源和基本物质资源消耗。</t>
  </si>
  <si>
    <t>不与“全口牙周系统检查费”同时收取。</t>
  </si>
  <si>
    <t>012406000050000</t>
  </si>
  <si>
    <t>牙周指数检查费</t>
  </si>
  <si>
    <t>检查并记录菌斑指数、出血指数、松动度、根分叉病变。价格涵盖准备、检查、判读、记录、处理用物等步骤所需的人力资源和基本物质资源消耗。</t>
  </si>
  <si>
    <t>013105010240000</t>
  </si>
  <si>
    <t>牙周冲洗上药费</t>
  </si>
  <si>
    <t>对牙周袋或智齿盲袋内部进行冲洗、置入药物。价格涵盖准备、冲洗、清除、上药、处理用物等步骤所需的人力资源和基本物质资源消耗。</t>
  </si>
  <si>
    <t>013105010250000</t>
  </si>
  <si>
    <t>牙周塞治费</t>
  </si>
  <si>
    <t>通过塞治剂覆盖创面或辅助龈瓣贴合于骨面、牙面。价格涵盖准备、调配、放置、修整、处理用物等步骤所需的人力资源和基本物质资源消耗。</t>
  </si>
  <si>
    <t>013105010250100</t>
  </si>
  <si>
    <t>牙周塞治费-口腔局部止血费（扩展）</t>
  </si>
  <si>
    <t>013105010260000</t>
  </si>
  <si>
    <t>龈上洁治费</t>
  </si>
  <si>
    <t>通过各种方式清除牙龈缘以上的菌斑、牙石及其他沉积物。价格涵盖准备、洁治、处理用物，必要时上药等步骤所需的人力资源和基本物质资源消耗。</t>
  </si>
  <si>
    <t>同一治疗部位不与“牙周冲洗上药费”同时收取。</t>
  </si>
  <si>
    <t>013105010260001</t>
  </si>
  <si>
    <t>龈上洁治费-种植牙洁治（加收）</t>
  </si>
  <si>
    <t>013105010270000</t>
  </si>
  <si>
    <t>牙面抛光费</t>
  </si>
  <si>
    <t>对牙面进行抛光。价格涵盖准备、抛光、处理用物等步骤所需的人力资源和基本物质资源消耗。</t>
  </si>
  <si>
    <t>013105010280000</t>
  </si>
  <si>
    <t>牙面喷砂费</t>
  </si>
  <si>
    <t>通过喷砂去除位于龈上或龈下的菌斑、色素、牙石。价格涵盖准备、对牙面/根面喷砂、处理用物等步骤所需的人力资源和基本物质资源消耗。</t>
  </si>
  <si>
    <t>013105010290000</t>
  </si>
  <si>
    <t>龈下刮治费</t>
  </si>
  <si>
    <t>通过各种方式去除龈下牙石、菌斑。价格涵盖准备、探查、刮治、处理用物等步骤所需的人力资源和基本物质资源消耗。</t>
  </si>
  <si>
    <t>013105010290001</t>
  </si>
  <si>
    <t>龈下刮治费-种植体龈下刮治（加收）</t>
  </si>
  <si>
    <t>013306020270000</t>
  </si>
  <si>
    <t>根面平整费</t>
  </si>
  <si>
    <t>通过各种方式去除根面感染病变的牙骨质。价格涵盖手术计划、术区准备、消毒、根面平整，必要时通过设备微创实施、处理用物等步骤所需的人力资源和基本物质资源消耗。</t>
  </si>
  <si>
    <t>013306020270001</t>
  </si>
  <si>
    <t>根面平整费-儿童（加收）</t>
  </si>
  <si>
    <t>013105010300000</t>
  </si>
  <si>
    <t>松牙固定费</t>
  </si>
  <si>
    <t>通过各种方式对松动牙齿进行固定。价格涵盖准备、检查、固定、咬合检查、调整、处理用物等步骤所需的人力资源和基本物质资源消耗。</t>
  </si>
  <si>
    <t>013105010300100</t>
  </si>
  <si>
    <t>松牙固定费-外伤牙固定费（扩展）</t>
  </si>
  <si>
    <t>013105010310000</t>
  </si>
  <si>
    <t>松牙固定拆除费</t>
  </si>
  <si>
    <t>拆除松牙固定装置。价格涵盖准备、检查、拆除、清理、调整、处理用物等步骤所需的人力资源和基本物质资源消耗。</t>
  </si>
  <si>
    <t>013306020280000</t>
  </si>
  <si>
    <t>牙周翻瓣费</t>
  </si>
  <si>
    <t>通过手术翻开牙龈瓣，进行清创。价格涵盖制定手术计划、术区准备、消毒、切开、翻瓣、清创、骨修整、复位、缝合、处理用物等步骤所需的人力资源和基本物质资源消耗。</t>
  </si>
  <si>
    <t>本项目所称“复杂牙周翻瓣”指：根向或冠向复位切口、远中楔形切除、根分叉病变的情况。</t>
  </si>
  <si>
    <t>013306020280001</t>
  </si>
  <si>
    <t>牙周翻瓣费-儿童（加收）</t>
  </si>
  <si>
    <t>013306020280011</t>
  </si>
  <si>
    <t>牙周翻瓣费-复杂牙周翻瓣（加收）</t>
  </si>
  <si>
    <t>013306020290000</t>
  </si>
  <si>
    <t>牙龈成形费</t>
  </si>
  <si>
    <t>通过手术切除部分牙龈组织，恢复牙龈生理外形。价格涵盖手术计划、术区准备、消毒、修整、冲洗、止血、塞治、处理用物等步骤所需的人力资源和基本物质资源消耗。</t>
  </si>
  <si>
    <t>013306020290001</t>
  </si>
  <si>
    <t>牙龈成形费-儿童（加收）</t>
  </si>
  <si>
    <t>013306020290100</t>
  </si>
  <si>
    <t>牙龈成形费-龈瘤切除费（扩展）</t>
  </si>
  <si>
    <t>013306020300000</t>
  </si>
  <si>
    <t>游离龈移植费</t>
  </si>
  <si>
    <t>将自体组织或人工材料异位植入到角化龈不足的牙槽嵴。价格涵盖手术计划、术区准备、消毒、切开、翻瓣、清创、冲洗、修整、取材、植入、固定、缝合、处理用物等步骤所需的人力资源和基本物质资源消耗。</t>
  </si>
  <si>
    <t>013306020300001</t>
  </si>
  <si>
    <t>游离龈移植费-儿童（加收）</t>
  </si>
  <si>
    <t>013306020300100</t>
  </si>
  <si>
    <t>游离龈移植费-上皮下结缔组织移植费（扩展）</t>
  </si>
  <si>
    <t>013306020310000</t>
  </si>
  <si>
    <t>引导性牙周组织再生费</t>
  </si>
  <si>
    <t>通过手术促进牙周组织再生。价格涵盖手术计划、术区准备、消毒、放置屏障膜并固定、复位、缝合、塞治、处理用物等步骤所需的人力资源和基本物质资源消耗。</t>
  </si>
  <si>
    <t>013306020310001</t>
  </si>
  <si>
    <t>引导性牙周组织再生费-儿童（加收）</t>
  </si>
  <si>
    <t>013306020320000</t>
  </si>
  <si>
    <t>牙周纤维环状切断费</t>
  </si>
  <si>
    <t>通过手术切断牙周纤维。价格涵盖手术计划、术区准备、消毒、切断、止血、塞治、处理用物等步骤所需的人力资源和基本物质资源消耗。</t>
  </si>
  <si>
    <t>013306020320001</t>
  </si>
  <si>
    <t>牙周纤维环状切断费-儿童（加收）</t>
  </si>
  <si>
    <t>013306020330000</t>
  </si>
  <si>
    <t>皮质骨切开费</t>
  </si>
  <si>
    <t>通过手术切开牙槽骨唇侧皮质骨板。价格涵盖手术计划、术区准备、消毒、切开、复位、止血、缝合、处理用物等步骤所需的人力资源和基本物质资源消耗。</t>
  </si>
  <si>
    <t>013306020330001</t>
  </si>
  <si>
    <t>皮质骨切开费-儿童（加收）</t>
  </si>
  <si>
    <t>013306020330011</t>
  </si>
  <si>
    <t>皮质骨切开费-舌侧（加收）</t>
  </si>
  <si>
    <t>013105010320000</t>
  </si>
  <si>
    <t>调𬌗治疗费</t>
  </si>
  <si>
    <t>通过调整牙齿、修复体接触点或咬合面，改善咬合问题。价格涵盖准备、咬合纸检查、咬合印迹分析、咬合形态调整、处理用物等步骤所需的人力资源和基本物质资源消耗。</t>
  </si>
  <si>
    <t>在牙体缺损充填或修复治疗中进行的调𬌗已经含入价格构成，不单独收取。</t>
  </si>
  <si>
    <t>012406000060000</t>
  </si>
  <si>
    <t>咬合力检测费</t>
  </si>
  <si>
    <t>通过各种方式对上下牙齿咀嚼产生的力量进行检测和评价。价格涵盖准备、检查、分析、评价、处理用物等步骤所需的人力资源和基本物质资源消耗。</t>
  </si>
  <si>
    <t>012406000070000</t>
  </si>
  <si>
    <t>下颌运动功能检查费</t>
  </si>
  <si>
    <t>通过各种方式对下颌运动进行检查和评价。价格涵盖准备、检查、分析、评价、处理用物等步骤所需的人力资源和基本物质资源消耗。</t>
  </si>
  <si>
    <t>012406000080000</t>
  </si>
  <si>
    <t>咀嚼效率检查费</t>
  </si>
  <si>
    <t>通过各种方式对咀嚼效率进行检查和评价。价格涵盖准备、材料准备、残渣收集、处理、分析、评价、处理用物等步骤所需的人力资源和基本物质资源消耗。</t>
  </si>
  <si>
    <t>012406000090000</t>
  </si>
  <si>
    <t>唾液腺功能测定费</t>
  </si>
  <si>
    <t>评估唾液腺分泌能力和功能状态。价格涵盖准备、测定静态和刺激性全唾液流量、出具结果、处理用物等步骤所需的人力资源和基本物质资源消耗。</t>
  </si>
  <si>
    <t>013105010340000</t>
  </si>
  <si>
    <t>唾液腺药物灌注费</t>
  </si>
  <si>
    <t>向唾液腺导管内灌注药物。价格涵盖准备、扩张、注射药物、处理用物等步骤所需的人力资源和基本物质资源消耗。</t>
  </si>
  <si>
    <r>
      <rPr>
        <sz val="10"/>
        <rFont val="宋体"/>
        <charset val="134"/>
      </rPr>
      <t>腺体</t>
    </r>
    <r>
      <rPr>
        <sz val="10"/>
        <rFont val="DejaVu Sans"/>
        <charset val="134"/>
      </rPr>
      <t>•</t>
    </r>
    <r>
      <rPr>
        <sz val="10"/>
        <rFont val="宋体"/>
        <charset val="134"/>
      </rPr>
      <t>单侧</t>
    </r>
  </si>
  <si>
    <r>
      <rPr>
        <sz val="10"/>
        <rFont val="宋体"/>
        <charset val="134"/>
      </rPr>
      <t>1.唾液腺的非药物性灌注，按此项目收费。
2.本项目所称“腺体</t>
    </r>
    <r>
      <rPr>
        <sz val="10"/>
        <rFont val="DejaVu Sans"/>
        <charset val="134"/>
      </rPr>
      <t>•</t>
    </r>
    <r>
      <rPr>
        <sz val="10"/>
        <rFont val="宋体"/>
        <charset val="134"/>
      </rPr>
      <t>单侧”指：口腔内每侧每腺体。单侧多个腺体或双侧单个腺体可叠加收费。</t>
    </r>
  </si>
  <si>
    <t>013306020340000</t>
  </si>
  <si>
    <t>唾液腺导管取石费</t>
  </si>
  <si>
    <t>通过各种方式将唾液腺导管结石取出。价格涵盖手术计划、术区准备、消毒、探查、切开、取出、处理用物等步骤所需的人力资源和基本物质资源消耗。</t>
  </si>
  <si>
    <r>
      <rPr>
        <sz val="10"/>
        <rFont val="宋体"/>
        <charset val="134"/>
      </rPr>
      <t>本项目所称“腺体</t>
    </r>
    <r>
      <rPr>
        <sz val="10"/>
        <rFont val="DejaVu Sans"/>
        <charset val="134"/>
      </rPr>
      <t>•</t>
    </r>
    <r>
      <rPr>
        <sz val="10"/>
        <rFont val="宋体"/>
        <charset val="134"/>
      </rPr>
      <t>单侧”指：口腔内每侧每腺体。单侧多个腺体或双侧单个腺体可叠加收费。</t>
    </r>
  </si>
  <si>
    <t>013306020340001</t>
  </si>
  <si>
    <t>唾液腺导管取石费-儿童（加收）</t>
  </si>
  <si>
    <t>腺体•单侧</t>
  </si>
  <si>
    <t>013306020350000</t>
  </si>
  <si>
    <t>唾液腺导管治疗费</t>
  </si>
  <si>
    <t>对唾液腺导管进行治疗。价格涵盖手术计划、术区准备、消毒、冲洗、松解、扩张、处理用物等步骤所需的人力资源和基本物质资源消耗。</t>
  </si>
  <si>
    <t>013306020350001</t>
  </si>
  <si>
    <t>唾液腺导管治疗费-儿童（加收）</t>
  </si>
  <si>
    <t>013105010350000</t>
  </si>
  <si>
    <t>口腔黏膜病局部药物治疗费</t>
  </si>
  <si>
    <t>通过各种方式对口腔黏膜局部病损进行治疗。价格涵盖准备、注射/雾化/湿敷/局部封闭/穴位注射、处理用物等步骤所需的人力资源和基本物质资源消耗。</t>
  </si>
  <si>
    <t>四</t>
  </si>
  <si>
    <t>耳鼻喉类</t>
  </si>
  <si>
    <t>使用说明：
1.医疗服务的政府指导价为最高限价，下浮不限；同时，医疗机构实施治疗过程中有关创新改良，采取“现有项目兼容”的方式简化处理，无需申报新增医疗服务价格项目，向所属医保部门报备后直接按照对应的整合项目执行即可。
2.“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4.“扩展”，指同一项目下以不同方式提供或在不同场景应用时，只扩展价格项目适用范围、不额外加价的一类子项，子项的价格按主项目执行。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6.“穿刺”为主项操作涉及的必要穿刺技术，价格构成中的穿刺操作不可收取相关费用；独立穿刺项目可按相应治疗价格项目收取。
7.涉及“包括……”“……等”的，属于开放型表述，所指对象不仅局限于表述中列明的事项，也包括未列明的同类事项。
8.未尽事项，如等离子、激光、射频、微波等手术辅助操作、活检取材、颅底手术、取骨、组织瓣制备、清创缝合等，将在辅助操作类、活检类、神经系统类、骨骼肌肉系统类、体被系统类、一般治疗类等其他立项指南中单独列示，各地医保部门可暂按现行价格政策执行。
9.其他学科开展相应项目时，可据实收费。
10.非手术治疗类项目，如需使用相关内镜可收取内镜检查费用，如行“鼻腔异物取出”时使用“鼻内镜”，可收取“鼻腔异物取出费+鼻内镜检查费”。
11.医疗机构在开展相关操作时，开放手术与经内镜手术执行相同的价格标准，内镜辅助操作不再另行收费。
12.手术项目若需病理取样，地方定价时应考虑在原项目的价格构成中包含标本的留取和送检的人力资源和基本物质资源消耗。
13.手术类项目服务对象为儿童时，统一落实儿童加收政策（以下简称“儿童加收”）。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所称的“儿童”，指6周岁及以下，周岁的计算方法以法律的相关规定为准。</t>
  </si>
  <si>
    <t>012404000010000</t>
  </si>
  <si>
    <t>耳内镜检查费</t>
  </si>
  <si>
    <t>通过耳内镜检查耳道、鼓膜及鼓室内形态、组织结构等。价格涵盖消毒、置镜、观察、记录、出具报告、处理用物等步骤所需的人力资源和基本物质资源消耗。</t>
  </si>
  <si>
    <t>012404000020000</t>
  </si>
  <si>
    <t>电耳镜检查费</t>
  </si>
  <si>
    <t>通过电耳镜检查耳道、鼓膜形态、组织结构等。价格涵盖消毒、置镜、观察、记录、出具报告、处理用物等步骤所需的人力资源和基本物质资源消耗。</t>
  </si>
  <si>
    <t>本项目中的“加压检查”指：用电耳镜镜下加压进行“瘘管试验、鼓膜按摩”。</t>
  </si>
  <si>
    <t>012404000020001</t>
  </si>
  <si>
    <t>电耳镜检查费-加压检查（加收）</t>
  </si>
  <si>
    <t>012404000030000</t>
  </si>
  <si>
    <t>耳显微镜检查费</t>
  </si>
  <si>
    <t>通过耳显微镜检查耳道、鼓膜形态、组织结构等。价格涵盖消毒、置镜、观察、记录、出具报告、处理用物等步骤所需的人力资源和基本物质资源消耗。</t>
  </si>
  <si>
    <t>012404000040000</t>
  </si>
  <si>
    <t>听阈检查费</t>
  </si>
  <si>
    <t>通过各种常规方式对听力进行检查。价格涵盖准备、信号给予、测试、记录、出具报告、处理用物等步骤所需的人力资源和基本物质资源消耗。</t>
  </si>
  <si>
    <t>不同听阈检查项目可叠加收费。</t>
  </si>
  <si>
    <t>012404000040001</t>
  </si>
  <si>
    <t>听阈检查费-纯音短增量敏感指数试验（加收）</t>
  </si>
  <si>
    <t>012404000040011</t>
  </si>
  <si>
    <t>听阈检查费-双耳交替响度平衡试验（加收）</t>
  </si>
  <si>
    <t>012404000040021</t>
  </si>
  <si>
    <t>听阈检查费-响度不适与舒适阈检测（加收）</t>
  </si>
  <si>
    <t>012404000050000</t>
  </si>
  <si>
    <t>听觉检查费（电生理）</t>
  </si>
  <si>
    <t>通过电生理方式检查耳蜗、听神经和大脑皮层的功能。价格涵盖准备、消毒、放置电极、信号刺激、记录、出具报告、处理用物等步骤所需的人力资源和基本物质资源消耗。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</si>
  <si>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</si>
  <si>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</si>
  <si>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</si>
  <si>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</si>
  <si>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通过各种方式评估中耳对声波的传导能力、阻抗特性及共振频率，判断中耳功能。价格涵盖准备、检查、封闭外耳道、探头置入、测试、记录、出具报告、处理用物等步骤所需的人力资源和基本物质资源消耗。</t>
  </si>
  <si>
    <t>012404000060100</t>
  </si>
  <si>
    <t>声导抗测听检查费-声导抗测听检查（宽频）（扩展）</t>
  </si>
  <si>
    <t>012404000061100</t>
  </si>
  <si>
    <t>声导抗测听检查费-镫骨肌反射衰减试验检查（扩展）</t>
  </si>
  <si>
    <t>012404000070000</t>
  </si>
  <si>
    <t>听骨链活动度检查费</t>
  </si>
  <si>
    <t>通过各种方式对锤骨、砧骨、镫骨活动度进行检查。价格涵盖准备、检查、给声、封闭外耳道、改变耳道压力、记录、出具报告、处理用物等步骤所需的人力资源和基本物质资源消耗。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</si>
  <si>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</si>
  <si>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</si>
  <si>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</si>
  <si>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</si>
  <si>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</si>
  <si>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</si>
  <si>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</si>
  <si>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</si>
  <si>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</si>
  <si>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</si>
  <si>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</si>
  <si>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</si>
  <si>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</si>
  <si>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</si>
  <si>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</si>
  <si>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通过各种特殊方式检查前庭功能。价格涵盖准备、消毒、放置电极、信号刺激、记录、出具报告、处理用物等步骤所需的人力资源和基本物质资源消耗。</t>
  </si>
  <si>
    <t>1.本项目中的“特殊”指：颈性前庭诱发肌源性电位、眼性前庭诱发肌源性电位。
2.不同前庭功能检查（特殊）项目可叠加收费。</t>
  </si>
  <si>
    <t>013104010010000</t>
  </si>
  <si>
    <t>助听装置适配费</t>
  </si>
  <si>
    <t>通过程序调试，将助听装置频率与患者听力相匹配。价格涵盖准备、连接、编程、验配、处理用物，必要时行真耳分析等步骤所需的人力资源和基本物质资源消耗。</t>
  </si>
  <si>
    <t>013104010020000</t>
  </si>
  <si>
    <t>人工耳蜗适配费</t>
  </si>
  <si>
    <t>通过调整人工耳蜗植入装置的各项参数，优化其功能。价格涵盖准备、连接、编程、测试、调整、处理用物等步骤所需的人力资源和基本物质资源消耗。</t>
  </si>
  <si>
    <t>013104010030000</t>
  </si>
  <si>
    <t>婴幼儿耳形态畸形矫正治疗费</t>
  </si>
  <si>
    <t>通过非手术方法矫正婴幼儿耳形态畸形。价格涵盖评估、矫正、调整、处理用物等步骤所需的人力资源和基本物质资源消耗。</t>
  </si>
  <si>
    <t>013104010040000</t>
  </si>
  <si>
    <t>无创外耳道异物取出费</t>
  </si>
  <si>
    <t>通过各种方式取出外耳道异物或置入物。价格涵盖评估、取出异物、处理用物等步骤所需的人力资源和基本物质资源消耗。（不含内镜检查）</t>
  </si>
  <si>
    <t>本项目中的“无创”指：无需切开皮肤或其他组织，经过自然腔道，利用无创方式进行的操作。不包括取出过程中因异物形状、位置或质地等因素导致的损伤、擦伤等情况。</t>
  </si>
  <si>
    <t>013104010040001</t>
  </si>
  <si>
    <t>无创外耳道异物取出费-儿童（加收）</t>
  </si>
  <si>
    <t>013305000010000</t>
  </si>
  <si>
    <t>外耳道异物取出费</t>
  </si>
  <si>
    <t>通过手术取出外耳道内的异物。价格涵盖手术计划、术区准备、消毒、切开、异物取出、缝合、填塞、处理用物等步骤所需的人力资源和基本物质资源消耗。</t>
  </si>
  <si>
    <t>013305000010001</t>
  </si>
  <si>
    <t>外耳道异物取出费-儿童（加收）</t>
  </si>
  <si>
    <t>013104010050000</t>
  </si>
  <si>
    <t>耳部治疗费（常规）</t>
  </si>
  <si>
    <t>通过各种方式对耳部进行上药、囊性病变穿刺、注射、止血、贴补等常规治疗。价格涵盖消毒、治疗、观察、记录、处理用物等步骤所需的人力资源和基本物质资源消耗。（不含内镜检查）</t>
  </si>
  <si>
    <t>1.本项目中的“囊性病变”指：囊肿、血肿及脓肿。
2.同一治疗位置只可收费一次。</t>
  </si>
  <si>
    <t>013104010050001</t>
  </si>
  <si>
    <t>耳部治疗费（常规）-儿童（加收）</t>
  </si>
  <si>
    <t>013104010060000</t>
  </si>
  <si>
    <t>耳部治疗费（特殊）</t>
  </si>
  <si>
    <t>通过激光、射频、微波等各种方式对耳部进行特殊治疗。价格涵盖消毒、治疗、观察、记录、处理用物等步骤所需的人力资源和基本物质资源消耗。（不含内镜检查）</t>
  </si>
  <si>
    <t>1.同一治疗位置只可收费一次。
2.常规治疗转特殊治疗按照“耳部治疗费(特殊)”收取。</t>
  </si>
  <si>
    <t>013104010060001</t>
  </si>
  <si>
    <t>耳部治疗费（特殊）-儿童（加收）</t>
  </si>
  <si>
    <t>013104010070000</t>
  </si>
  <si>
    <t>穿刺费（鼓膜）</t>
  </si>
  <si>
    <t>通过对鼓膜实施穿刺，达到诊断和治疗疾病的目的。价格涵盖准备、消毒、穿刺、抽吸、冲洗、处理用物，必要时注药等步骤所需的人力资源和基本物质资源消耗。（不含内镜检查）</t>
  </si>
  <si>
    <t>013104010070001</t>
  </si>
  <si>
    <t>穿刺费（鼓膜）-儿童（加收）</t>
  </si>
  <si>
    <t>013104010080000</t>
  </si>
  <si>
    <t>耳道冲洗费</t>
  </si>
  <si>
    <t>对耳道进行清洁冲洗。价格涵盖准备、冲洗、处理用物等步骤所需的人力资源和基本物质资源消耗。（不含内镜检查）</t>
  </si>
  <si>
    <t>013104010090000</t>
  </si>
  <si>
    <t>中耳冲洗费</t>
  </si>
  <si>
    <t>对中耳区域进行清洗治疗。价格涵盖准备、冲洗、处理用物等步骤所需的人力资源和基本物质资源消耗。（不含内镜检查）</t>
  </si>
  <si>
    <t>013104010100000</t>
  </si>
  <si>
    <t>咽鼓管吹张治疗费</t>
  </si>
  <si>
    <t>通过不同方法（如波氏法和导管法）进行咽鼓管吹张。价格涵盖准备、检查、咽鼓管吹张、处理用物等步骤所需的人力资源和基本物质资源消耗。（不含内镜检查）</t>
  </si>
  <si>
    <t>013104010110000</t>
  </si>
  <si>
    <t>耳石复位治疗费</t>
  </si>
  <si>
    <t>通过体位变换对脱落的耳石进行治疗。价格涵盖准备、体位变换、耳石复位、处理用物等步骤所需的人力资源和基本物质资源消耗。</t>
  </si>
  <si>
    <t>013104010120000</t>
  </si>
  <si>
    <t>耳鸣声治疗费</t>
  </si>
  <si>
    <t>通过各种声治疗方式治疗耳鸣。价格涵盖准备、消毒、声治疗、观察、记录、处理用物等步骤所需的人力资源和基本物质资源消耗。</t>
  </si>
  <si>
    <t>013305000020000</t>
  </si>
  <si>
    <t>耳部囊性病变切开引流费</t>
  </si>
  <si>
    <t>通过手术切开引流耳部囊性病变。价格涵盖手术计划、术区准备、消毒、切开、清理、止血、冲洗、引流、包扎、处理用物等步骤所需的人力资源和基本物质资源消耗。</t>
  </si>
  <si>
    <t>本项目中的“囊性病变”指：囊肿、血肿及脓肿。</t>
  </si>
  <si>
    <t>013305000020001</t>
  </si>
  <si>
    <t>耳部囊性病变切开引流费-儿童（加收）</t>
  </si>
  <si>
    <t>013305000030000</t>
  </si>
  <si>
    <t>耳廓部分切除费</t>
  </si>
  <si>
    <t>通过手术切除部分耳廓。价格涵盖手术计划、术区准备、消毒、切开、切除、缝合、止血、包扎、处理用物等步骤所需的人力资源和基本物质资源消耗。</t>
  </si>
  <si>
    <t>013305000030001</t>
  </si>
  <si>
    <t>耳廓部分切除费-儿童（加收）</t>
  </si>
  <si>
    <t>013305000040000</t>
  </si>
  <si>
    <t>耳廓再造费</t>
  </si>
  <si>
    <t>通过手术再造缺失的耳廓。价格涵盖手术计划、术区准备、消毒、切开、再造、修整、止血、缝合、包扎、固定、处理用物等步骤所需的人力资源和基本物质资源消耗。</t>
  </si>
  <si>
    <t>013305000040001</t>
  </si>
  <si>
    <t>耳廓再造费-儿童（加收）</t>
  </si>
  <si>
    <t>013305000050000</t>
  </si>
  <si>
    <t>耳屏成形费</t>
  </si>
  <si>
    <t>通过手术成形耳屏。价格涵盖手术计划、术区准备、消毒、切开、切除、扩张、成形、缝合、加压、包扎止血、处理用物等步骤所需的人力资源和基本物质资源消耗。</t>
  </si>
  <si>
    <t>013305000050001</t>
  </si>
  <si>
    <t>耳屏成形费-儿童（加收）</t>
  </si>
  <si>
    <t>013305000060000</t>
  </si>
  <si>
    <t>断耳再植费（部分）</t>
  </si>
  <si>
    <t>通过手术实现部分离断的耳廓再植。价格涵盖手术计划、术区准备、消毒、清创、分离、吻合、止血、缝合、包扎、固定、处理用物等步骤所需的人力资源和基本物质资源消耗。</t>
  </si>
  <si>
    <t>013305000060001</t>
  </si>
  <si>
    <t>断耳再植费（部分）-儿童（加收）</t>
  </si>
  <si>
    <t>013305000070000</t>
  </si>
  <si>
    <t>断耳再植费（完全）</t>
  </si>
  <si>
    <t>通过手术实现完全离断（或仅有少许皮肤相连）耳廓再植。价格涵盖手术计划、术区准备、消毒、清创、分离、吻合、止血、缝合、包扎、固定、处理用物等步骤所需的人力资源和基本物质资源消耗。</t>
  </si>
  <si>
    <t>013305000070001</t>
  </si>
  <si>
    <t>断耳再植费（完全）-儿童（加收）</t>
  </si>
  <si>
    <t>013305000080000</t>
  </si>
  <si>
    <t>耳廓畸形矫正费</t>
  </si>
  <si>
    <t>通过手术矫正招风耳、隐匿耳、巨耳、扁平耳等畸形耳廓。价格涵盖手术计划、术区准备、消毒、切开、畸形矫正、止血、缝合、包扎、固定、处理用物等步骤所需的人力资源和基本物质资源消耗。</t>
  </si>
  <si>
    <t>013305000080001</t>
  </si>
  <si>
    <t>耳廓畸形矫正费-儿童（加收）</t>
  </si>
  <si>
    <t>013305000090000</t>
  </si>
  <si>
    <t>耳周瘘管切除费</t>
  </si>
  <si>
    <t>通过手术切除耳周瘘管及相关组织。价格涵盖手术计划、术区准备、消毒、示踪剂注入、切开、切除、缝合、止血、包扎、处理用物等步骤所需的人力资源和基本物质资源消耗。</t>
  </si>
  <si>
    <t>瘘管·次</t>
  </si>
  <si>
    <t>013305000090001</t>
  </si>
  <si>
    <t>耳周瘘管切除费-儿童（加收）</t>
  </si>
  <si>
    <t>013305000100000</t>
  </si>
  <si>
    <t>腮裂病变切除费</t>
  </si>
  <si>
    <t>通过手术切除腮裂瘘管、囊肿、窦道等病变。价格涵盖手术计划、术区准备、消毒、切开、切除、缝合、止血、包扎、处理用物等步骤所需的人力资源和基本物质资源消耗。</t>
  </si>
  <si>
    <t>013305000100001</t>
  </si>
  <si>
    <t>腮裂病变切除费-儿童（加收）</t>
  </si>
  <si>
    <t>013305000110000</t>
  </si>
  <si>
    <t>耳颞部病变切除费</t>
  </si>
  <si>
    <t>通过手术切除耳颞部肿物、瘢痕、赘生物等病变。价格涵盖手术计划、术区准备、消毒、切开、切除、缝合止血、处理用物等步骤所需的人力资源和基本物质资源消耗。</t>
  </si>
  <si>
    <t>013305000110001</t>
  </si>
  <si>
    <t>耳颞部病变切除费-儿童（加收）</t>
  </si>
  <si>
    <t>013305000120000</t>
  </si>
  <si>
    <t>外耳道成形费</t>
  </si>
  <si>
    <t>通过手术重建或修复外耳道。价格涵盖手术计划、术区准备、消毒、切开、切除、磨骨、成形、止血、缝合、包扎、处理用物等步骤所需的人力资源和基本物质资源消耗。</t>
  </si>
  <si>
    <t>013305000120001</t>
  </si>
  <si>
    <t>外耳道成形费-儿童（加收）</t>
  </si>
  <si>
    <t>013305000130000</t>
  </si>
  <si>
    <t>耳甲腔成形费</t>
  </si>
  <si>
    <t>通过手术成形耳甲腔。价格涵盖手术计划、术区准备、消毒、切开、切除、扩张、缝合、加压、包扎止血、处理用物等步骤所需的人力资源和基本物质资源消耗。</t>
  </si>
  <si>
    <t>013305000130001</t>
  </si>
  <si>
    <t>耳甲腔成形费-儿童（加收）</t>
  </si>
  <si>
    <t>013305000140000</t>
  </si>
  <si>
    <t>鼓膜切开费</t>
  </si>
  <si>
    <t>通过手术切开鼓膜。价格涵盖手术计划、术区准备、消毒、切开、清理、处理用物等步骤所需的人力资源和基本物质资源消耗。</t>
  </si>
  <si>
    <t>013305000140001</t>
  </si>
  <si>
    <t>鼓膜切开费-儿童（加收）</t>
  </si>
  <si>
    <t>013305000150000</t>
  </si>
  <si>
    <t>鼓膜修补费</t>
  </si>
  <si>
    <t>通过手术修补鼓膜。价格涵盖手术计划、术区准备、消毒、切开、修补、缝合、处理用物等步骤所需的人力资源和基本物质资源消耗。</t>
  </si>
  <si>
    <t>013305000150001</t>
  </si>
  <si>
    <t>鼓膜修补费-儿童（加收）</t>
  </si>
  <si>
    <t>013305000160000</t>
  </si>
  <si>
    <t>鼓膜通气管置入费</t>
  </si>
  <si>
    <t>通过手术切开鼓膜，置入通气管。价格涵盖手术计划、术区准备、消毒、切开、清理、置管、处理用物等步骤所需的人力资源和基本物质资源消耗。</t>
  </si>
  <si>
    <t>不能与“鼓膜切开费”同时收取。</t>
  </si>
  <si>
    <t>013305000160001</t>
  </si>
  <si>
    <t>鼓膜通气管置入费-儿童（加收）</t>
  </si>
  <si>
    <t>013305000170000</t>
  </si>
  <si>
    <t>鼓膜通气管取出费</t>
  </si>
  <si>
    <t>通过手术取出鼓膜通气管。价格涵盖手术计划、术区准备、消毒、清理、取出、处理用物等步骤所需的人力资源和基本物质资源消耗。</t>
  </si>
  <si>
    <t>非手术方式取出按“无创外耳道异物取出费”收取。</t>
  </si>
  <si>
    <t>013305000170001</t>
  </si>
  <si>
    <t>鼓膜通气管取出费-儿童（加收）</t>
  </si>
  <si>
    <t>013305000180000</t>
  </si>
  <si>
    <t>鼓室探查费</t>
  </si>
  <si>
    <t>通过手术探查鼓室。价格涵盖手术计划、术区准备、消毒、切开、探查、填塞、缝合、处理用物，必要时取样等步骤所需的人力资源和基本物质资源消耗。</t>
  </si>
  <si>
    <t>不与同部位其他手术同时收费。</t>
  </si>
  <si>
    <t>013305000180001</t>
  </si>
  <si>
    <t>鼓室探查费-儿童（加收）</t>
  </si>
  <si>
    <t>013305000190000</t>
  </si>
  <si>
    <t>中耳病变切除费</t>
  </si>
  <si>
    <t>通过手术切除中耳肿物、增生等病变。价格涵盖手术计划、术区准备、消毒、切开、分离、切除、填塞、处理用物等步骤所需的人力资源和基本物质资源消耗。</t>
  </si>
  <si>
    <t>013305000190001</t>
  </si>
  <si>
    <t>中耳病变切除费-儿童（加收）</t>
  </si>
  <si>
    <t>013305000200000</t>
  </si>
  <si>
    <t>中耳肌切断费</t>
  </si>
  <si>
    <t>通过手术切断中镫骨肌或鼓膜张肌。价格涵盖手术计划、术区准备、消毒、掀开、切断、复位、填塞、处理用物等步骤所需的人力资源和基本物质资源消耗。</t>
  </si>
  <si>
    <t>013305000200001</t>
  </si>
  <si>
    <t>中耳肌切断费-儿童（加收）</t>
  </si>
  <si>
    <t>013305000210000</t>
  </si>
  <si>
    <t>鼓室神经丛切除费</t>
  </si>
  <si>
    <t>通过手术切除鼓室神经丛。价格涵盖手术计划、术区准备、消毒、切开、分离、切除、缝合、止血、包扎、处理用物等步骤所需的人力资源和基本物质资源消耗。</t>
  </si>
  <si>
    <t>013305000210001</t>
  </si>
  <si>
    <t>鼓室神经丛切除费-儿童（加收）</t>
  </si>
  <si>
    <t>013305000220000</t>
  </si>
  <si>
    <t>听骨链重建费</t>
  </si>
  <si>
    <t>通过手术重建或替代受损的听骨。价格涵盖手术计划、术区准备、消毒、切开、切除、植入、重建、修复、填塞、处理用物等步骤所需的人力资源和基本物质资源消耗。</t>
  </si>
  <si>
    <t>013305000220001</t>
  </si>
  <si>
    <t>听骨链重建费-儿童（加收）</t>
  </si>
  <si>
    <t>013305000230000</t>
  </si>
  <si>
    <t>镫骨部分切除费</t>
  </si>
  <si>
    <t>通过手术切除或移除部分镫骨。价格涵盖手术计划、术区准备、消毒、切开、分离、切除、打孔、复位、填塞、处理用物等步骤所需的人力资源和基本物质资源消耗。</t>
  </si>
  <si>
    <t>013305000230001</t>
  </si>
  <si>
    <t>镫骨部分切除费-儿童（加收）</t>
  </si>
  <si>
    <t>013305000240000</t>
  </si>
  <si>
    <t>听骨链松解费</t>
  </si>
  <si>
    <t>通过手术松解包绕听骨链粘连组织。价格涵盖手术计划、术区准备、消毒、切开、松解、止血、填塞、处理用物等步骤所需的人力资源和基本物质资源消耗。</t>
  </si>
  <si>
    <t>013305000240001</t>
  </si>
  <si>
    <t>听骨链松解费-儿童（加收）</t>
  </si>
  <si>
    <t>013305000240011</t>
  </si>
  <si>
    <t>听骨链松解费-听骨取出（加收）</t>
  </si>
  <si>
    <t>013305000250000</t>
  </si>
  <si>
    <t>咽鼓管扩张费</t>
  </si>
  <si>
    <t>通过手术扩张咽鼓管。价格涵盖手术计划、术区准备、消毒、切开、探查、置入、扩张、取出、复位、处理用物等步骤所需的人力资源和基本物质资源消耗。</t>
  </si>
  <si>
    <t>013305000250001</t>
  </si>
  <si>
    <t>咽鼓管扩张费-儿童（加收）</t>
  </si>
  <si>
    <t>013305000260000</t>
  </si>
  <si>
    <t>咽鼓管再造费</t>
  </si>
  <si>
    <t>通过手术再造咽鼓管。价格涵盖手术计划、术区准备、消毒、切开、探查、再造、复位、处理用物等步骤所需的人力资源和基本物质资源消耗。</t>
  </si>
  <si>
    <t>013305000260001</t>
  </si>
  <si>
    <t>咽鼓管再造费-儿童（加收）</t>
  </si>
  <si>
    <t>013305000270000</t>
  </si>
  <si>
    <t>咽鼓管黏膜下筋膜脂肪注射费</t>
  </si>
  <si>
    <t>通过手术治疗咽鼓管异常开放症。价格涵盖手术计划、术区准备、消毒、注射、处理用物等步骤所需的人力资源和基本物质资源消耗。（不含筋膜脂肪取材）</t>
  </si>
  <si>
    <t>013305000270001</t>
  </si>
  <si>
    <t>咽鼓管黏膜下筋膜脂肪注射费-儿童（加收）</t>
  </si>
  <si>
    <t>013305000280000</t>
  </si>
  <si>
    <t>上鼓室鼓窦开放费</t>
  </si>
  <si>
    <t>通过手术开放上鼓室及鼓窦，清理病变。价格涵盖手术计划、术区准备、消毒、切开、开放、清理、缝合、包扎止血、处理用物等步骤所需的人力资源和基本物质资源消耗。</t>
  </si>
  <si>
    <t>013305000280001</t>
  </si>
  <si>
    <t>上鼓室鼓窦开放费-儿童（加收）</t>
  </si>
  <si>
    <t>013305000290000</t>
  </si>
  <si>
    <t>乳突切开费</t>
  </si>
  <si>
    <t>通过手术切开乳突。价格涵盖手术计划、术区准备、消毒、切开、乳突凿开、清理、冲洗、引流、止血、处理用物等步骤所需的人力资源和基本物质资源消耗。</t>
  </si>
  <si>
    <t>013305000290001</t>
  </si>
  <si>
    <t>乳突切开费-儿童（加收）</t>
  </si>
  <si>
    <t>013305000300000</t>
  </si>
  <si>
    <t>乳突切除费</t>
  </si>
  <si>
    <t>通过手术切除乳突，根据条件保留部分中耳乳突结构。价格涵盖手术计划、术区准备、消毒、切开、切除、清理、冲洗、引流、止血、处理用物，必要时封闭咽鼓管等步骤所需的人力资源和基本物质资源消耗。</t>
  </si>
  <si>
    <t>013305000300001</t>
  </si>
  <si>
    <t>乳突切除费-儿童（加收）</t>
  </si>
  <si>
    <t>013305000310000</t>
  </si>
  <si>
    <t>骨导式助听装置植入费</t>
  </si>
  <si>
    <t>通过手术植入骨导式助听装置。价格涵盖手术计划、术区准备、消毒、切开、植入、固定、缝合、包扎止血、处理用物等步骤所需的人力资源和基本物质资源消耗。</t>
  </si>
  <si>
    <t>013305000310001</t>
  </si>
  <si>
    <t>骨导式助听装置植入费-儿童（加收）</t>
  </si>
  <si>
    <t>013305000320000</t>
  </si>
  <si>
    <t>中耳助听装置植入费</t>
  </si>
  <si>
    <t>通过手术植入中耳助听装置。价格涵盖手术计划、术区准备、消毒、切开、植入、固定、缝合、包扎止血、处理用物等步骤所需的人力资源和基本物质资源消耗。</t>
  </si>
  <si>
    <t>013305000320001</t>
  </si>
  <si>
    <t>中耳助听装置植入费-儿童（加收）</t>
  </si>
  <si>
    <t>013305000330000</t>
  </si>
  <si>
    <t>助听植入装置取出费</t>
  </si>
  <si>
    <t>通过手术取出助听装置。价格涵盖手术计划、术区准备、消毒、切开、取出、缝合、填塞、包扎止血、处理用物等步骤所需的人力资源和基本物质资源消耗。</t>
  </si>
  <si>
    <t>013305000330001</t>
  </si>
  <si>
    <t>助听植入装置取出费-儿童（加收）</t>
  </si>
  <si>
    <t>013305000340000</t>
  </si>
  <si>
    <t>人工耳蜗植入费</t>
  </si>
  <si>
    <t>通过手术植入人工耳蜗。价格涵盖手术计划、术区准备、消毒、切开、耳蜗植入、电极植入、固定、缝合、包扎止血、处理用物等步骤所需的人力资源和基本物质资源消耗。</t>
  </si>
  <si>
    <t>013305000340001</t>
  </si>
  <si>
    <t>人工耳蜗植入费-儿童（加收）</t>
  </si>
  <si>
    <t>013305000340011</t>
  </si>
  <si>
    <t>人工耳蜗植入费-耳蜗畸形（加收）</t>
  </si>
  <si>
    <t>013305000350000</t>
  </si>
  <si>
    <t>人工耳蜗取出费</t>
  </si>
  <si>
    <t>通过手术取出人工耳蜗植入装置。价格涵盖手术计划、术区准备、消毒、切开、取出、缝合、包扎止血、处理用物等步骤所需的人力资源和基本物质资源消耗。</t>
  </si>
  <si>
    <t>013305000350001</t>
  </si>
  <si>
    <t>人工耳蜗取出费-儿童（加收）</t>
  </si>
  <si>
    <t>013305000360000</t>
  </si>
  <si>
    <t>脑脊液耳漏修补费</t>
  </si>
  <si>
    <t>通过手术修补脑脊液耳漏。价格涵盖手术计划、术区准备、消毒、切开、探查、填充、固定、缝合、包扎止血、处理用物等步骤所需的人力资源和基本物质资源消耗。</t>
  </si>
  <si>
    <t>013305000360001</t>
  </si>
  <si>
    <t>脑脊液耳漏修补费-儿童（加收）</t>
  </si>
  <si>
    <t>013305000370000</t>
  </si>
  <si>
    <t>内耳窗修补费</t>
  </si>
  <si>
    <t>通过手术修补损坏的内耳窗。价格涵盖手术计划、术区准备、消毒、切开、分离、修补、缝合、止血、处理用物等步骤所需的人力资源和基本物质资源消耗。</t>
  </si>
  <si>
    <t>013305000370001</t>
  </si>
  <si>
    <t>内耳窗修补费-儿童（加收）</t>
  </si>
  <si>
    <t>013305000380000</t>
  </si>
  <si>
    <t>内淋巴囊减压费</t>
  </si>
  <si>
    <t>通过手术对内淋巴囊进行减压。价格涵盖手术计划、术区准备、消毒、切开、分离、阻断、切除、引流、缝合、包扎止血、处理用物等步骤所需的人力资源和基本物质资源消耗。</t>
  </si>
  <si>
    <t>013305000380001</t>
  </si>
  <si>
    <t>内淋巴囊减压费-儿童（加收）</t>
  </si>
  <si>
    <t>013305000390000</t>
  </si>
  <si>
    <t>半规管填塞费</t>
  </si>
  <si>
    <t>通过手术填塞半规管。价格涵盖手术计划、术区准备、消毒、切开、磨除、填塞、缝合、止血、包扎、处理用物等步骤所需的人力资源和基本物质资源消耗。</t>
  </si>
  <si>
    <t>013305000390001</t>
  </si>
  <si>
    <t>半规管填塞费-儿童（加收）</t>
  </si>
  <si>
    <t>013305000400000</t>
  </si>
  <si>
    <t>内耳开窗费</t>
  </si>
  <si>
    <t>通过手术对内耳结构进行开窗。价格涵盖手术计划、术区准备、消毒、切开、切除、复位、缝合、止血、包扎、处理用物等步骤所需的人力资源和基本物质资源消耗。</t>
  </si>
  <si>
    <t>013305000400001</t>
  </si>
  <si>
    <t>内耳开窗费-儿童（加收）</t>
  </si>
  <si>
    <t>013305000410000</t>
  </si>
  <si>
    <t>半规管缺损修补费</t>
  </si>
  <si>
    <t>通过手术修补受损的半规管。价格涵盖手术计划、术区准备、消毒、切开、修补、缝合、止血、包扎、处理用物等步骤所需的人力资源和基本物质资源消耗。</t>
  </si>
  <si>
    <t>013305000410001</t>
  </si>
  <si>
    <t>半规管缺损修补费-儿童（加收）</t>
  </si>
  <si>
    <t>013305000420000</t>
  </si>
  <si>
    <t>迷路切除费</t>
  </si>
  <si>
    <t>通过手术切除迷路。价格涵盖手术计划、术区准备、消毒、切开、切除、缝合、止血、包扎、处理用物等步骤所需的人力资源和基本物质资源消耗。</t>
  </si>
  <si>
    <t>013305000420001</t>
  </si>
  <si>
    <t>迷路切除费-儿童（加收）</t>
  </si>
  <si>
    <t>013305000430000</t>
  </si>
  <si>
    <t>内听道病变切除费</t>
  </si>
  <si>
    <t>通过手术切除内听道肿物、瘢痕等病变。价格涵盖手术计划、术区准备、消毒、切开、切除、缝合、止血、处理用物等步骤所需的人力资源和基本物质资源消耗。</t>
  </si>
  <si>
    <t>013305000430001</t>
  </si>
  <si>
    <t>内听道病变切除费-儿童（加收）</t>
  </si>
  <si>
    <t>013305000440000</t>
  </si>
  <si>
    <t>乙状窦憩室封闭费</t>
  </si>
  <si>
    <t>通过手术封闭乙状窦憩室。价格涵盖手术计划、术区准备、消毒、切开、憩室封闭、缝合、止血、处理用物等步骤所需的人力资源和基本物质资源消耗。</t>
  </si>
  <si>
    <t>013305000440001</t>
  </si>
  <si>
    <t>乙状窦憩室封闭费-儿童（加收）</t>
  </si>
  <si>
    <t>013305000450000</t>
  </si>
  <si>
    <t>颞骨切除费（部分切除）</t>
  </si>
  <si>
    <t>通过手术切除部分颞骨。价格涵盖手术计划、术区准备、消毒、切开、切除、缝合、止血、包扎、处理用物等步骤所需的人力资源和基本物质资源消耗。</t>
  </si>
  <si>
    <t>013305000450001</t>
  </si>
  <si>
    <t>颞骨切除费（部分切除）-儿童（加收）</t>
  </si>
  <si>
    <t>013305000450011</t>
  </si>
  <si>
    <t>颞骨切除费（部分切除）-岩骨部分切除（加收）</t>
  </si>
  <si>
    <t>013305000460000</t>
  </si>
  <si>
    <t>颞骨切除费（次全切除）</t>
  </si>
  <si>
    <t>通过手术切除部分颞骨及受累结构。价格涵盖手术计划、术区准备、消毒、切开、切除、缝合、止血、包扎、处理用物等步骤所需的人力资源和基本物质资源消耗。</t>
  </si>
  <si>
    <t>013305000460001</t>
  </si>
  <si>
    <t>颞骨切除费（次全切除）-儿童（加收）</t>
  </si>
  <si>
    <t>013305000460011</t>
  </si>
  <si>
    <t>颞骨切除费（次全切除）-岩骨部分切除（加收）</t>
  </si>
  <si>
    <t>013305000470000</t>
  </si>
  <si>
    <t>颞骨切除费（全部切除）</t>
  </si>
  <si>
    <t>通过手术切除全部颞骨及受累结构。价格涵盖手术计划、术区准备、消毒、切开、切除、缝合、止血、包扎、处理用物等步骤所需的人力资源和基本物质资源消耗。</t>
  </si>
  <si>
    <t>013305000470001</t>
  </si>
  <si>
    <t>颞骨切除费（全部切除）-儿童（加收）</t>
  </si>
  <si>
    <t>013305000480000</t>
  </si>
  <si>
    <t>岩骨病变切除费</t>
  </si>
  <si>
    <t>通过手术切除岩骨肿物、瘢痕等病变。价格涵盖手术计划、术区准备、消毒、切开、切除、引流、缝合、止血、处理用物等步骤所需的人力资源和基本物质资源消耗。</t>
  </si>
  <si>
    <t>013305000480001</t>
  </si>
  <si>
    <t>岩骨病变切除费-儿童（加收）</t>
  </si>
  <si>
    <t>013305000490000</t>
  </si>
  <si>
    <t>颈静脉孔区病变切除费</t>
  </si>
  <si>
    <t>通过手术切除颈静脉孔区域肿物、血栓等病变。价格涵盖手术计划、术区准备、消毒、切开、钻孔、切除、止血、引流、缝合、复位、包扎、处理用物等步骤所需的人力资源和基本物质资源消耗。</t>
  </si>
  <si>
    <t>013305000490001</t>
  </si>
  <si>
    <t>颈静脉孔区病变切除费-儿童（加收）</t>
  </si>
  <si>
    <t>012405000010000</t>
  </si>
  <si>
    <t>前鼻镜检查费</t>
  </si>
  <si>
    <t>通过前鼻镜检查鼻腔形态、组织结构等。价格涵盖消毒、收缩黏膜、置镜、观察、记录、出具报告、处理用物等步骤所需的人力资源和基本物质资源消耗。</t>
  </si>
  <si>
    <t>012405000020000</t>
  </si>
  <si>
    <t>鼻内镜检查费</t>
  </si>
  <si>
    <t>通过鼻内镜检查鼻腔深部形态、组织结构等。价格涵盖消毒、收缩黏膜、置镜、观察、记录、出具报告、处理用物等步骤所需的人力资源和基本物质资源消耗。</t>
  </si>
  <si>
    <t>012405000030000</t>
  </si>
  <si>
    <t>鼻阻力检查费</t>
  </si>
  <si>
    <t>通过各种方式测定鼻呼吸阻力。价格涵盖患者准备、测量、观察、记录、出具报告、处理用物等步骤所需的人力资源和基本物质资源消耗。</t>
  </si>
  <si>
    <t>012405000040000</t>
  </si>
  <si>
    <t>鼻声反射检查费</t>
  </si>
  <si>
    <t>通过各种方式进行鼻腔不同位置横断面面积测定。价格涵盖患者准备、测量、给药、再次测量、观察、记录、出具报告、处理用物等步骤所需的人力资源和基本物质资源消耗。</t>
  </si>
  <si>
    <t>012405000050000</t>
  </si>
  <si>
    <t>主观嗅觉功能检查费</t>
  </si>
  <si>
    <t>通过标准嗅素进行嗅觉功能检测。价格涵盖试剂准备、闻嗅、检测、观察、记录并分析、出具报告、处理用物等步骤所需的人力资源和基本物质资源消耗。</t>
  </si>
  <si>
    <t>012405000060000</t>
  </si>
  <si>
    <t>糖精试验费</t>
  </si>
  <si>
    <t>通过糖精颗粒到达口腔时间反映鼻黏膜纤毛运动情况。价格涵盖准备、记录并分析、出具报告、处理用物等步骤所需的人力资源和基本物质资源消耗。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</si>
  <si>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</si>
  <si>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</si>
  <si>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通过比较变应原激发前后的体征、主客观指标变化判断患者是否对该变应原存在过敏反应。价格涵盖过敏原准备与放置、观察、记录、分析、出具报告、处理用物等步骤所需的人力资源和基本物质资源消耗。</t>
  </si>
  <si>
    <t>013104020010000</t>
  </si>
  <si>
    <t>鼻腔异物取出费</t>
  </si>
  <si>
    <t>通过各种方式取出鼻腔异物或填塞物。价格涵盖初步评估、取出异物或填塞物、冲洗、处理用物等步骤所需的人力资源和基本物质资源消耗。（不含内镜检查）</t>
  </si>
  <si>
    <t>不能与“鼻腔清理费”同时收取。</t>
  </si>
  <si>
    <t>013104020010001</t>
  </si>
  <si>
    <t>鼻腔异物取出费-儿童（加收）</t>
  </si>
  <si>
    <t>013306010010000</t>
  </si>
  <si>
    <t>鼻窦异物取出费</t>
  </si>
  <si>
    <t>通过手术实现鼻窦异物取出。价格涵盖手术计划、术区准备、消毒、切开、取异物、止血、冲洗，必要时缝合、处理用物等步骤所需的人力资源和基本物质资源消耗。</t>
  </si>
  <si>
    <t>013306010010001</t>
  </si>
  <si>
    <t>鼻窦异物取出费-儿童（加收）</t>
  </si>
  <si>
    <t>013104020020000</t>
  </si>
  <si>
    <t>鼻腔清理费</t>
  </si>
  <si>
    <t>通过各种方式对鼻腔、鼻窦感染进行清理。价格涵盖收缩黏膜、检查、清理、冲洗、处理用物等步骤所需的人力资源和基本物质资源消耗。（不含内镜检查）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</si>
  <si>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</si>
  <si>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</si>
  <si>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</si>
  <si>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</si>
  <si>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</si>
  <si>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</si>
  <si>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通过对上颌窦部位实施穿刺，达到诊断和治疗疾病的目的。价格涵盖准备、消毒、穿刺、抽吸、冲洗、处理用物，必要时注药等步骤所需的人力资源和基本物质资源消耗。（不含内镜检查）</t>
  </si>
  <si>
    <t>013104020040001</t>
  </si>
  <si>
    <t>穿刺费（上颌窦）-儿童（加收）</t>
  </si>
  <si>
    <t>013104020050000</t>
  </si>
  <si>
    <t>鼻部治疗费（常规）</t>
  </si>
  <si>
    <t>通过各种方式对鼻部进行囊性病变穿刺、注射、鼻腔止血等常规治疗。价格涵盖准备、消毒、治疗、观察、记录、处理用物等步骤所需的人力资源和基本物质资源消耗。（不含内镜检查）</t>
  </si>
  <si>
    <t>013104020050001</t>
  </si>
  <si>
    <t>鼻部治疗费（常规）-儿童（加收）</t>
  </si>
  <si>
    <t>013104020050011</t>
  </si>
  <si>
    <t>鼻部治疗费（常规）-后鼻腔止血（加收）</t>
  </si>
  <si>
    <t>013104020060000</t>
  </si>
  <si>
    <t>鼻部治疗费（特殊）</t>
  </si>
  <si>
    <t>通过等离子、激光、射频、微波等各种方式对鼻部进行特殊治疗。价格涵盖消毒、治疗、观察、记录、处理用物等步骤所需的人力资源和基本物质资源消耗。（不含内镜检查）</t>
  </si>
  <si>
    <t>1.同一治疗位置只可收费一次。
2.常规治疗转特殊治疗按照“鼻部治疗费(特殊)”收取。</t>
  </si>
  <si>
    <t>013104020060001</t>
  </si>
  <si>
    <t>鼻部治疗费（特殊）-儿童（加收）</t>
  </si>
  <si>
    <t>013306010020000</t>
  </si>
  <si>
    <t>鼻部神经切断费</t>
  </si>
  <si>
    <t>通过手术对鼻部神经分离和切断。价格涵盖手术计划、术区准备、消毒、切开、分离、切断、冲洗、缝合、处理用物等步骤所需的人力资源和基本物质资源消耗。</t>
  </si>
  <si>
    <t>每根神经</t>
  </si>
  <si>
    <t>013306010020001</t>
  </si>
  <si>
    <t>鼻部神经切断费-儿童（加收）</t>
  </si>
  <si>
    <t>013306010030000</t>
  </si>
  <si>
    <t>鼻部分缺损修复费</t>
  </si>
  <si>
    <t>通过手术修复鼻部缺损。价格涵盖手术计划、术区准备、消毒、清创、修复、冲洗、必要时放置引流物、缝合、处理用物等步骤所需的人力资源和基本物质资源消耗。</t>
  </si>
  <si>
    <t>“鼻部分缺损修复费”不包括“鼻矫形费”。</t>
  </si>
  <si>
    <t>013306010030001</t>
  </si>
  <si>
    <t>鼻部分缺损修复费-儿童（加收）</t>
  </si>
  <si>
    <t>013306010040000</t>
  </si>
  <si>
    <t>断鼻再接费</t>
  </si>
  <si>
    <t>通过手术连接断鼻。价格涵盖手术计划、术区准备、消毒、切开、断鼻再接、冲洗、止血、缝合、处理用物等步骤所需的人力资源和基本物质资源消耗。</t>
  </si>
  <si>
    <t>013306010040001</t>
  </si>
  <si>
    <t>断鼻再接费-儿童（加收）</t>
  </si>
  <si>
    <t>013306010050000</t>
  </si>
  <si>
    <t>前鼻孔成形费</t>
  </si>
  <si>
    <t>通过手术对前鼻孔狭窄或闭锁进行修复。价格涵盖手术计划、术区准备、消毒、切开、松解、扩张、填塞、冲洗、缝合、处理用物等步骤所需的人力资源和基本物质资源消耗。</t>
  </si>
  <si>
    <t>013306010050001</t>
  </si>
  <si>
    <t>前鼻孔成形费-儿童（加收）</t>
  </si>
  <si>
    <t>013306010050011</t>
  </si>
  <si>
    <t>前鼻孔成形费-鼻孔完全闭锁（加收）</t>
  </si>
  <si>
    <t>013306010060000</t>
  </si>
  <si>
    <t>后鼻孔成形费</t>
  </si>
  <si>
    <t>通过手术对后鼻孔狭窄或闭锁进行修复。价格涵盖手术计划、术区准备、消毒、探查、切开、松解、冲洗、扩张、填压、缝合、处理用物等步骤所需的人力资源和基本物质资源消耗。</t>
  </si>
  <si>
    <t>013306010060001</t>
  </si>
  <si>
    <t>后鼻孔成形费-儿童（加收）</t>
  </si>
  <si>
    <t>013306010060011</t>
  </si>
  <si>
    <t>后鼻孔成形费--鼻孔完全闭锁（加收）</t>
  </si>
  <si>
    <t>013306010070000</t>
  </si>
  <si>
    <t>外鼻病变切除费</t>
  </si>
  <si>
    <t>通过手术切除外鼻（鼻背、鼻翼、鼻小柱等部位）的囊肿、血肿、脓肿等病变。价格涵盖手术计划、术区准备、消毒、切开、切除、冲洗、成形、缝合、包扎固定、处理用物等步骤所需的人力资源和基本物质资源消耗。</t>
  </si>
  <si>
    <t>013306010070001</t>
  </si>
  <si>
    <t>外鼻病变切除费-儿童（加收）</t>
  </si>
  <si>
    <t>013306010080000</t>
  </si>
  <si>
    <t>外鼻肿瘤切除费</t>
  </si>
  <si>
    <t>通过手术切除外鼻（包括鼻背、鼻翼、鼻小柱等部位）的肿瘤。价格涵盖手术计划、术区准备、消毒、切开、切除、冲洗、缝合、包扎固定、处理用物等步骤所需的人力资源和基本物质资源消耗。</t>
  </si>
  <si>
    <t>013306010080001</t>
  </si>
  <si>
    <t>外鼻肿瘤切除费-儿童（加收）</t>
  </si>
  <si>
    <t>013306010080011</t>
  </si>
  <si>
    <t>外鼻肿瘤切除费-恶性肿瘤（加收）</t>
  </si>
  <si>
    <t>013306010090000</t>
  </si>
  <si>
    <t>鼻中隔血/脓肿切开引流费</t>
  </si>
  <si>
    <t>通过手术切开引流鼻中隔血/脓肿。价格涵盖手术计划、术区准备、消毒、切开、清理、止血、冲洗、填压、缝合、处理用物等步骤所需的人力资源和基本物质资源消耗。</t>
  </si>
  <si>
    <t>013306010090001</t>
  </si>
  <si>
    <t>鼻中隔血/脓肿切开引流费-儿童（加收）</t>
  </si>
  <si>
    <t>013306010100000</t>
  </si>
  <si>
    <t>鼻中隔修补费</t>
  </si>
  <si>
    <t>通过手术对鼻中隔穿孔处进行修补。价格涵盖手术计划、术区准备、消毒、分离、植入、止血、冲洗、缝合、处理用物等步骤所需的人力资源和基本物质资源消耗。</t>
  </si>
  <si>
    <t>013306010100001</t>
  </si>
  <si>
    <t>鼻中隔修补费-儿童（加收）</t>
  </si>
  <si>
    <t>013306010110000</t>
  </si>
  <si>
    <t>鼻甲部分切除费</t>
  </si>
  <si>
    <t>通过手术对鼻甲黏膜或骨质的部分进行切除。价格涵盖手术计划、术区准备、消毒、切除、冲洗、填塞、必要时缝合、处理用物等步骤所需的人力资源和基本物质资源消耗。</t>
  </si>
  <si>
    <t>部位</t>
  </si>
  <si>
    <t>本项目中的“部位”指：上鼻甲、中鼻甲、下鼻甲，不同部位可分别计价收费。</t>
  </si>
  <si>
    <t>013306010110001</t>
  </si>
  <si>
    <t>鼻甲部分切除费-儿童（加收）</t>
  </si>
  <si>
    <t>013306010120000</t>
  </si>
  <si>
    <t>鼻矫形费</t>
  </si>
  <si>
    <t>通过手术对外鼻畸形进行矫治。价格涵盖手术计划、术区准备、消毒、切开、分离、切除、矫形、止血缝合、填塞、处理用物等步骤所需的人力资源和基本物质资源消耗。</t>
  </si>
  <si>
    <t>013306010120001</t>
  </si>
  <si>
    <t>鼻矫形费-儿童（加收）</t>
  </si>
  <si>
    <t>013306010130000</t>
  </si>
  <si>
    <t>鼻腔病变切除费</t>
  </si>
  <si>
    <t>通过手术切除鼻腔（鼻前庭、鼻中隔、鼻甲等部位）的囊肿、血肿、脓肿、息肉等病变。价格涵盖手术计划、术区准备、消毒、收缩黏膜、切开、探查、切除、冲洗、缝合、填塞、包扎固定、处理用物等步骤所需的人力资源和基本物质资源消耗。</t>
  </si>
  <si>
    <t>013306010130001</t>
  </si>
  <si>
    <t>鼻腔病变切除费-儿童（加收）</t>
  </si>
  <si>
    <t>013306010140000</t>
  </si>
  <si>
    <t>鼻腔肿瘤切除费</t>
  </si>
  <si>
    <t>通过手术切除鼻腔（鼻前庭、鼻中隔、鼻甲等部位）的肿瘤。价格涵盖手术计划、术区准备、消毒、收缩黏膜、切开、探查、切除、冲洗、缝合、填塞、包扎固定、处理用物等步骤所需的人力资源和基本物质资源消耗。</t>
  </si>
  <si>
    <t>013306010140001</t>
  </si>
  <si>
    <t>鼻腔肿瘤切除费-儿童（加收）</t>
  </si>
  <si>
    <t>013306010140011</t>
  </si>
  <si>
    <t>鼻腔肿瘤切除费-恶性肿瘤（加收）</t>
  </si>
  <si>
    <t>013306010150000</t>
  </si>
  <si>
    <t>鼻窦病变切除费</t>
  </si>
  <si>
    <t>通过手术切除鼻窦（同时累及鼻腔鼻窦）的囊肿、血肿、脓肿、息肉等病变。价格涵盖手术计划、术区准备、消毒、收缩黏膜、切开、探查、切除、冲洗、缝合、填塞、包扎固定、处理用物等步骤所需的人力资源和基本物质资源消耗。</t>
  </si>
  <si>
    <t>不同鼻窦病变切除可分别计价收费。</t>
  </si>
  <si>
    <t>013306010150001</t>
  </si>
  <si>
    <t>鼻窦病变切除费-儿童（加收）</t>
  </si>
  <si>
    <t>013306010160000</t>
  </si>
  <si>
    <t>鼻窦肿瘤切除费（常规）</t>
  </si>
  <si>
    <t>通过手术切除鼻窦（同时累及鼻腔鼻窦）的肿瘤。价格涵盖手术计划、术区准备、消毒、收缩黏膜、切开、探查、切除、鼻窦开放、清理、冲洗、缝合、填塞、包扎固定、处理用物等步骤所需的人力资源和基本物质资源消耗。</t>
  </si>
  <si>
    <t>不同鼻窦肿瘤切除可分别计价收费。</t>
  </si>
  <si>
    <t>013306010160001</t>
  </si>
  <si>
    <t>鼻窦肿瘤切除费（常规）-儿童（加收）</t>
  </si>
  <si>
    <t>013306010160011</t>
  </si>
  <si>
    <t>鼻窦肿瘤切除费（常规）-恶性肿瘤（加收）</t>
  </si>
  <si>
    <t>013306010170000</t>
  </si>
  <si>
    <t>鼻窦肿瘤切除费（复杂）</t>
  </si>
  <si>
    <t>通过手术切除鼻窦（同时累及鼻腔鼻窦）的复杂肿瘤。价格涵盖手术计划、术区准备、消毒、切开、探查、切除、冲洗、缝合、填塞、包扎固定、处理用物等步骤所需的人力资源和基本物质资源消耗。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</si>
  <si>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t>
  </si>
  <si>
    <t>013306010170001</t>
  </si>
  <si>
    <t>鼻窦肿瘤切除费（复杂）-儿童（加收）</t>
  </si>
  <si>
    <t>013306010170011</t>
  </si>
  <si>
    <t>鼻窦肿瘤切除费（复杂）-恶性肿瘤（加收）</t>
  </si>
  <si>
    <t>013306010180000</t>
  </si>
  <si>
    <t>鼻咽部病变切除费</t>
  </si>
  <si>
    <t>通过手术切除鼻咽部的囊肿、血肿、脓肿、息肉等病变。价格涵盖手术计划、术区准备、消毒、切开、探查、切除、冲洗、缝合、填塞、包扎固定、处理用物等步骤所需的人力资源和基本物质资源消耗。</t>
  </si>
  <si>
    <t>013306010180001</t>
  </si>
  <si>
    <t>鼻咽部病变切除费-儿童（加收）</t>
  </si>
  <si>
    <t>013306010190000</t>
  </si>
  <si>
    <t>鼻咽部肿瘤切除费（常规）</t>
  </si>
  <si>
    <t>通过手术切除鼻咽部的肿瘤。价格涵盖手术计划、术区准备、消毒、切开、探查、切除、冲洗、缝合、填塞、包扎固定、处理用物等步骤所需的人力资源和基本物质资源消耗。</t>
  </si>
  <si>
    <t>013306010190001</t>
  </si>
  <si>
    <t>鼻咽部肿瘤切除费（常规）-儿童（加收）</t>
  </si>
  <si>
    <t>013306010190011</t>
  </si>
  <si>
    <t>鼻咽部肿瘤切除费（常规）-恶性肿瘤（加收）</t>
  </si>
  <si>
    <t>013306010200000</t>
  </si>
  <si>
    <t>鼻咽部肿瘤切除费（复杂）</t>
  </si>
  <si>
    <t>通过手术切除鼻咽部的复杂肿瘤。价格涵盖手术计划、术区准备、消毒、切开、探查、切除、冲洗、缝合、填塞、包扎固定、处理用物等步骤所需的人力资源和基本物质资源消耗。</t>
  </si>
  <si>
    <t>本项目中的“复杂”指：鼻咽纤维血管瘤、累及对侧的肿瘤、累及眶壁的肿瘤、需要联合手术径路的肿瘤。</t>
  </si>
  <si>
    <t>013306010200001</t>
  </si>
  <si>
    <t>鼻咽部肿瘤切除费（复杂）-儿童（加收）</t>
  </si>
  <si>
    <t>013306010200011</t>
  </si>
  <si>
    <t>鼻咽部肿瘤切除费（复杂）-恶性肿瘤（加收）</t>
  </si>
  <si>
    <t>013306010210000</t>
  </si>
  <si>
    <t>鼻窦开放费（常规）</t>
  </si>
  <si>
    <t>通过手术实现患者鼻窦开放。价格涵盖手术计划、术区准备、消毒、切开、探查、开放并扩大鼻窦、清理、冲洗、缝合、填塞、包扎固定、处理用物等步骤所需的人力资源和基本物质资源消耗。</t>
  </si>
  <si>
    <t>鼻窦</t>
  </si>
  <si>
    <t>1.“鼻窦”指上颌窦、筛窦、蝶窦、额窦。
2.一次手术收费不超过11130元。</t>
  </si>
  <si>
    <t>013306010210001</t>
  </si>
  <si>
    <t>鼻窦开放费（常规）-儿童（加收）</t>
  </si>
  <si>
    <t>013306010220000</t>
  </si>
  <si>
    <t>鼻窦开放费（复杂）</t>
  </si>
  <si>
    <t>通过手术实现患者复杂鼻窦开放。价格涵盖手术计划、术区准备、消毒、切开、探查、开放并扩大鼻窦、清理、冲洗、缝合、填塞、包扎固定、处理用物等步骤所需的人力资源和基本物质资源消耗。</t>
  </si>
  <si>
    <t>1.“鼻窦”指上颌窦、筛窦、蝶窦、额窦。
2.本项目中的“复杂”指：额窦Draf-2b型及以上、全筛窦开放、上颌窦下鼻道开窗、泪前引窝入路开窗。
3.一次手术收费不超过14400元。</t>
  </si>
  <si>
    <t>013306010220001</t>
  </si>
  <si>
    <t>鼻窦开放费（复杂）-儿童（加收）</t>
  </si>
  <si>
    <t>013306010230000</t>
  </si>
  <si>
    <t>鼻骨骨折复位费（切开）</t>
  </si>
  <si>
    <t>通过手术实现鼻骨骨折复位。价格涵盖手术计划、术区准备、消毒、切开、分离、复位、固定、冲洗、缝合、填塞、包扎固定、处理用物等步骤所需的人力资源和基本物质资源消耗。</t>
  </si>
  <si>
    <t>013306010230001</t>
  </si>
  <si>
    <t>鼻骨骨折复位费（切开）-儿童（加收）</t>
  </si>
  <si>
    <t>013306010240000</t>
  </si>
  <si>
    <t>鼻骨骨折复位费（闭合）</t>
  </si>
  <si>
    <t>通过手术实现鼻骨骨折闭合复位。价格涵盖消毒、收缩黏膜、鼻骨整复、填塞、包扎固定、处理用物等步骤所需的人力资源和基本物质资源消耗。</t>
  </si>
  <si>
    <t>013306010240001</t>
  </si>
  <si>
    <t>鼻骨骨折复位费（闭合）-儿童（加收）</t>
  </si>
  <si>
    <t>013306010250000</t>
  </si>
  <si>
    <t>鼻部血管结扎费</t>
  </si>
  <si>
    <t>通过手术对鼻部血管结扎或切断。价格涵盖手术计划、术区准备、消毒、切开、分离、结扎或切断、冲洗、缝合、包扎固定、处理用物等步骤所需的人力资源和基本物质资源消耗。</t>
  </si>
  <si>
    <t>作为其他手术的必要步骤时不得同时收费。</t>
  </si>
  <si>
    <t>013306010250001</t>
  </si>
  <si>
    <t>鼻部血管结扎费-儿童（加收）</t>
  </si>
  <si>
    <t>013306010260000</t>
  </si>
  <si>
    <t>鼻中隔偏曲矫正费</t>
  </si>
  <si>
    <t>通过手术对正鼻中隔偏曲进行矫正。价格涵盖手术计划、术区准备、消毒、切开、偏曲骨取出、黏膜复位、冲洗、缝合、填塞、包扎固定、处理用物等步骤所需的人力资源和基本物质资源消耗。</t>
  </si>
  <si>
    <t>013306010260001</t>
  </si>
  <si>
    <t>鼻中隔偏曲矫正费-儿童（加收）</t>
  </si>
  <si>
    <t>013306010270000</t>
  </si>
  <si>
    <t>鼻甲移位费</t>
  </si>
  <si>
    <t>通过手术对鼻甲位置进行调整。价格涵盖手术计划、术区准备、消毒、断骨、移位、固定、冲洗、填塞、处理用物等步骤所需的人力资源和基本物质资源消耗。</t>
  </si>
  <si>
    <t>本项目中的“部位”指：上鼻甲、中鼻甲、下鼻甲，不同部位可分别计价。</t>
  </si>
  <si>
    <t>013306010270001</t>
  </si>
  <si>
    <t>鼻甲移位费-儿童（加收）</t>
  </si>
  <si>
    <t>013306010280000</t>
  </si>
  <si>
    <t>鼻腔缩窄费</t>
  </si>
  <si>
    <t>通过手术对鼻腔进行缩窄。价格涵盖手术计划、术区准备、消毒、切开黏膜、充填、缩窄、冲洗、填塞、必要时缝合、处理用物等步骤所需的人力资源和基本物质资源消耗。</t>
  </si>
  <si>
    <t>013306010280001</t>
  </si>
  <si>
    <t>鼻腔缩窄费-儿童（加收）</t>
  </si>
  <si>
    <t>013306010290000</t>
  </si>
  <si>
    <t>鼻部支架植入费</t>
  </si>
  <si>
    <t>通过手术植入支架支撑鼻腔或鼻部结构。价格涵盖手术计划、术区准备、消毒、切除、支架植入、冲洗、处理用物等步骤所需的人力资源和基本物质资源消耗。</t>
  </si>
  <si>
    <t xml:space="preserve">
</t>
  </si>
  <si>
    <t>013306010290001</t>
  </si>
  <si>
    <t>鼻部支架植入费-儿童（加收）</t>
  </si>
  <si>
    <t>013306010300000</t>
  </si>
  <si>
    <t>鼻部球囊扩张费</t>
  </si>
  <si>
    <t>通过手术利用球囊对鼻腔、鼻窦进行扩张。价格涵盖手术计划、术区准备、消毒、球囊导管置入、扩张、撤除、冲洗、处理用物等步骤所需的人力资源和基本物质资源消耗。</t>
  </si>
  <si>
    <t>013306010300001</t>
  </si>
  <si>
    <t>鼻部球囊扩张费-儿童（加收）</t>
  </si>
  <si>
    <t>013306010310000</t>
  </si>
  <si>
    <t>口鼻腔前庭瘘修补费</t>
  </si>
  <si>
    <t>通过手术对口鼻瘘进行修补。价格涵盖手术计划、术区准备、消毒、切开、分离、修补、冲洗、缝合、处理用物等步骤所需的人力资源和基本物质资源消耗。</t>
  </si>
  <si>
    <t>013306010310001</t>
  </si>
  <si>
    <t>口鼻腔前庭瘘修补费-儿童（加收）</t>
  </si>
  <si>
    <t>013306010320000</t>
  </si>
  <si>
    <t>鼻窦瘘修补费</t>
  </si>
  <si>
    <t>通过手术对鼻窦瘘进行修补。价格涵盖手术计划、术区准备、消毒、清理瘘口、修补、冲洗、止血、缝合、加压包扎、处理用物等步骤所需的人力资源和基本物质资源消耗。</t>
  </si>
  <si>
    <t>“鼻窦瘘修补”不包含“口腔上颌窦瘘修补”。</t>
  </si>
  <si>
    <t>013306010320001</t>
  </si>
  <si>
    <t>鼻窦瘘修补费-儿童（加收）</t>
  </si>
  <si>
    <t>013306010330000</t>
  </si>
  <si>
    <t>鼻腔粘连分离费</t>
  </si>
  <si>
    <t>通过手术分离鼻腔粘连。价格涵盖手术计划、术区准备、消毒、切开、分离、冲洗、止血、处理用物等步骤所需的人力资源和基本物质资源消耗。</t>
  </si>
  <si>
    <t>013306010330001</t>
  </si>
  <si>
    <t>鼻腔粘连分离费-儿童（加收）</t>
  </si>
  <si>
    <t>012405000080000</t>
  </si>
  <si>
    <t>间接鼻咽喉镜检查费</t>
  </si>
  <si>
    <t>通过间接鼻咽喉镜检查鼻咽喉部形态、组织结构等。价格涵盖消毒、置镜、观察、记录、出具报告、处理用物等步骤所需的人力资源和基本物质资源消耗。</t>
  </si>
  <si>
    <t>012405000090000</t>
  </si>
  <si>
    <t>硬性鼻咽喉镜检查费</t>
  </si>
  <si>
    <t>通过硬性鼻咽喉镜检查鼻咽喉部形态、组织结构等。价格涵盖消毒、置镜、观察、记录、出具报告、处理用物等步骤所需的人力资源和基本物质资源消耗。</t>
  </si>
  <si>
    <t>012405000100000</t>
  </si>
  <si>
    <t>软性鼻咽喉镜检查费</t>
  </si>
  <si>
    <t>通过纤维/电子鼻咽喉镜检查鼻咽喉部形态、组织结构等。价格涵盖消毒、置镜、观察、记录、出具报告、处理用物等步骤所需的人力资源和基本物质资源消耗。</t>
  </si>
  <si>
    <t>本项目中的“软性鼻咽喉镜”指：纤维鼻咽喉镜与电子鼻咽喉镜。</t>
  </si>
  <si>
    <t>012405000110000</t>
  </si>
  <si>
    <t>频闪喉镜检查费</t>
  </si>
  <si>
    <t>通过频闪喉镜检查动态观察喉部形态、声带振动特性和组织结构等。价格涵盖消毒、置镜、观察、记录、出具报告、处理用物等步骤所需的人力资源和基本物质资源消耗。</t>
  </si>
  <si>
    <t>012405000120000</t>
  </si>
  <si>
    <t>支撑喉镜检查费</t>
  </si>
  <si>
    <t>通过支撑喉镜检查喉部形态、组织结构等。价格涵盖消毒、置镜、观察、记录出具报告、处理用物等步骤所需的人力资源和基本物质资源消耗。</t>
  </si>
  <si>
    <t>012405000120100</t>
  </si>
  <si>
    <t>支撑喉镜检查费-直达喉镜检查（扩展）</t>
  </si>
  <si>
    <t>012405000130000</t>
  </si>
  <si>
    <t>喉声门图检查费</t>
  </si>
  <si>
    <t>通过各种方式评估喉部发声功能。价格涵盖消毒、放置电极、信号采集处理、测量、观察、记录、出具报告、处理用物等步骤所需的人力资源和基本物质资源消耗。</t>
  </si>
  <si>
    <t>012405000140000</t>
  </si>
  <si>
    <t>嗓音分析费</t>
  </si>
  <si>
    <t>通过各种方式评估嗓音质量及相关声学特性。价格涵盖准备、声音采集、分析、出具报告、处理用物等步骤所需的人力资源和基本物质资源消耗。</t>
  </si>
  <si>
    <t>012405000150000</t>
  </si>
  <si>
    <t>咽喉肌电生理检查费</t>
  </si>
  <si>
    <t>通过电生理设备检查喉部肌肉神经功能状态。价格涵盖消毒、放置电极、刺激、采集数据、分析、出具报告、处理用物等步骤所需的人力资源和基本物质资源消耗。</t>
  </si>
  <si>
    <t>013104020070000</t>
  </si>
  <si>
    <t>异物取出费（口咽部）</t>
  </si>
  <si>
    <t>通过各种方式取出会厌以上的异物。价格涵盖评估、取出异物、处理用物等步骤所需的人力资源和基本物质资源消耗。（不含内镜检查）</t>
  </si>
  <si>
    <t>013104020070001</t>
  </si>
  <si>
    <t>异物取出费（口咽部）-儿童（加收）</t>
  </si>
  <si>
    <t>013306010340000</t>
  </si>
  <si>
    <t>异物取出费（喉/下咽）</t>
  </si>
  <si>
    <t>通过手术取出会厌以下异物。价格涵盖手术计划、术区准备、消毒、取出异物、冲洗、处理用物等步骤所需的人力资源和基本物质资源消耗。</t>
  </si>
  <si>
    <t>013306010340001</t>
  </si>
  <si>
    <t>异物取出费（喉/下咽）-儿童（加收）</t>
  </si>
  <si>
    <t>013104020080000</t>
  </si>
  <si>
    <t>咽喉部治疗费（常规）</t>
  </si>
  <si>
    <t>通过各种方式对咽喉部进行上药、穿刺、注射、止血等常规治疗。价格涵盖消毒、治疗、观察、记录、处理用物等步骤所需的人力资源和基本物质资源消耗。（不含内镜检查）</t>
  </si>
  <si>
    <t>同一治疗位置只可收费一次。</t>
  </si>
  <si>
    <t>013104020080001</t>
  </si>
  <si>
    <t>咽喉部治疗费（常规）-儿童（加收）</t>
  </si>
  <si>
    <t>013104020090000</t>
  </si>
  <si>
    <t>咽喉部治疗费（特殊）</t>
  </si>
  <si>
    <t>通过激光、射频、微波等各种方式对咽喉部进行特殊治疗。价格涵盖消毒、治疗、观察、记录、处理用物等步骤所需的人力资源和基本物质资源消耗。（不含内镜检查）</t>
  </si>
  <si>
    <t>1.同一治疗位置只可收费一次。
2.常规治疗转特殊治疗按照“咽喉部治疗费(特殊)”收取。</t>
  </si>
  <si>
    <t>013104020090001</t>
  </si>
  <si>
    <t>咽喉部治疗费(特殊)-儿童（加收）</t>
  </si>
  <si>
    <t>013104020100000</t>
  </si>
  <si>
    <t>环咽肌扩张费</t>
  </si>
  <si>
    <t>通过各种方式扩张环咽肌。价格涵盖置管、注液或充气、扩张、牵拉、观察、记录、处理用物等步骤所需的人力资源和基本物质资源消耗。（不含内镜检查）</t>
  </si>
  <si>
    <t>013104020100001</t>
  </si>
  <si>
    <t>环咽肌扩张费-儿童（加收）</t>
  </si>
  <si>
    <t>013306010350000</t>
  </si>
  <si>
    <t>口咽部病变切除费</t>
  </si>
  <si>
    <t>通过手术切除口咽部肿物、瘢痕等病变。价格涵盖手术计划、术区准备、消毒、切开、切除、止血、引流、缝合、处理用物等步骤所需的人力资源和基本物质资源消耗。</t>
  </si>
  <si>
    <t>013306010350001</t>
  </si>
  <si>
    <t>口咽部病变切除费-儿童（加收）</t>
  </si>
  <si>
    <t>013306010360000</t>
  </si>
  <si>
    <t>口咽部分切除费</t>
  </si>
  <si>
    <t>通过手术切除口咽部部分组织。价格涵盖手术计划、术区准备、消毒、切开、切除、止血、引流、缝合、处理用物等步骤所需的人力资源和基本物质资源消耗。</t>
  </si>
  <si>
    <t>013306010360001</t>
  </si>
  <si>
    <t>口咽部分切除费-儿童（加收）</t>
  </si>
  <si>
    <t>013306010370000</t>
  </si>
  <si>
    <t>咽旁间隙病变切除费</t>
  </si>
  <si>
    <t>通过手术切除咽旁间隙肿物、瘢痕等病变。价格涵盖手术计划、术区准备、消毒、切开、分离、切除、处理用物等步骤所需的人力资源和基本物质资源消耗。</t>
  </si>
  <si>
    <t>013306010370001</t>
  </si>
  <si>
    <t>咽旁间隙病变切除费-儿童（加收）</t>
  </si>
  <si>
    <t>013306010380000</t>
  </si>
  <si>
    <t>咽旁间隙肿瘤切除费</t>
  </si>
  <si>
    <t>通过手术切除咽旁间隙肿瘤。价格涵盖手术计划、术区准备、消毒、切开、分离、切除、处理用物等步骤所需的人力资源和基本物质资源消耗。</t>
  </si>
  <si>
    <t>013306010380001</t>
  </si>
  <si>
    <t>咽旁间隙肿瘤切除费-儿童（加收）</t>
  </si>
  <si>
    <t>013306010380011</t>
  </si>
  <si>
    <t>咽旁间隙肿瘤切除费-恶性肿瘤（加收）</t>
  </si>
  <si>
    <t>013306010390000</t>
  </si>
  <si>
    <t>下咽部病变切除费</t>
  </si>
  <si>
    <t>通过手术切除下咽部肿物、瘢痕等病变。价格涵盖手术计划、术区准备、消毒、切开、切除、缝合、引流、止血、处理用物等步骤所需的人力资源和基本物质资源消耗。</t>
  </si>
  <si>
    <t>013306010390001</t>
  </si>
  <si>
    <t>下咽部病变切除费-儿童（加收）</t>
  </si>
  <si>
    <t>013306010400000</t>
  </si>
  <si>
    <t>下咽部分切除费</t>
  </si>
  <si>
    <t>通过手术切除下咽部部分组织。价格涵盖手术计划、术区准备、消毒、切开、分离、切除、缝合、止血、处理用物等步骤所需的人力资源和基本物质资源消耗。</t>
  </si>
  <si>
    <t>013306010400001</t>
  </si>
  <si>
    <t>下咽部分切除费-儿童（加收）</t>
  </si>
  <si>
    <t>013306010410000</t>
  </si>
  <si>
    <t>下咽全切除费</t>
  </si>
  <si>
    <t>通过手术切除全部下咽（梨状窝、下咽后壁、环后区）。价格涵盖手术计划、术区准备、消毒、切开、分离、切除、缝合、止血、处理用物等步骤所需的人力资源和基本物质资源消耗。</t>
  </si>
  <si>
    <t>013306010410001</t>
  </si>
  <si>
    <t>下咽全切除费-儿童（加收）</t>
  </si>
  <si>
    <t>013306010420000</t>
  </si>
  <si>
    <t>咽功能重建费</t>
  </si>
  <si>
    <t>通过手术修复大面积缺损，重建咽部功能。价格涵盖手术计划、术区准备、消毒、切开、成形、重建、缝合、包扎止血、处理用物等步骤所需的人力资源和基本物质资源消耗。</t>
  </si>
  <si>
    <t>013306010420001</t>
  </si>
  <si>
    <t>咽功能重建费-儿童（加收）</t>
  </si>
  <si>
    <t>013306010430000</t>
  </si>
  <si>
    <t>悬雍垂缩短费</t>
  </si>
  <si>
    <t>通过手术缩短悬雍垂。价格涵盖手术计划、术区准备、消毒、切除、缝合、止血、处理用物等步骤所需的人力资源和基本物质资源消耗。</t>
  </si>
  <si>
    <t>013306010430001</t>
  </si>
  <si>
    <t>悬雍垂缩短费-儿童（加收）</t>
  </si>
  <si>
    <t>013306010440000</t>
  </si>
  <si>
    <t>腭咽成形费</t>
  </si>
  <si>
    <t>通过手术成形重塑软腭、咽部及其周围结构。价格涵盖手术计划、术区准备、消毒、切开、切除、成形、缝合、止血、处理用物等步骤所需的人力资源和基本物质资源消耗。</t>
  </si>
  <si>
    <t>013306010440001</t>
  </si>
  <si>
    <t>腭咽成形费-儿童（加收）</t>
  </si>
  <si>
    <t>013306010450000</t>
  </si>
  <si>
    <t>腭帆缩短费</t>
  </si>
  <si>
    <t>通过手术缩短腭帆长度。价格涵盖手术计划、术区准备、消毒、切开、分离、成形、缝合、止血、处理用物等步骤所需的人力资源和基本物质资源消耗。</t>
  </si>
  <si>
    <t>013306010450001</t>
  </si>
  <si>
    <t>腭帆缩短费-儿童（加收）</t>
  </si>
  <si>
    <t>013306010460000</t>
  </si>
  <si>
    <t>腭扁桃体切除费</t>
  </si>
  <si>
    <t>通过手术切除腭扁桃体。价格涵盖手术计划、术区准备、消毒、切开、分离、切除、缝合、止血、处理用物等步骤所需的人力资源和基本物质资源消耗。</t>
  </si>
  <si>
    <t>013306010460001</t>
  </si>
  <si>
    <t>腭扁桃体切除费-儿童（加收）</t>
  </si>
  <si>
    <t>013306010470000</t>
  </si>
  <si>
    <t>腺样体切除费</t>
  </si>
  <si>
    <t>通过手术切除腺样体。价格涵盖手术计划、术区准备、消毒、切除、缝合、止血、处理用物等步骤所需的人力资源和基本物质资源消耗。</t>
  </si>
  <si>
    <t>013306010470001</t>
  </si>
  <si>
    <t>腺样体切除费-儿童（加收）</t>
  </si>
  <si>
    <t>013306010480000</t>
  </si>
  <si>
    <t>舌扁桃体切除费</t>
  </si>
  <si>
    <t>通过手术切除舌扁桃体。价格涵盖手术计划、术区准备、消毒、切开、切除、缝合、止血、处理用物等步骤所需的人力资源和基本物质资源消耗。</t>
  </si>
  <si>
    <t>013306010480001</t>
  </si>
  <si>
    <t>舌扁桃体切除费-儿童（加收）</t>
  </si>
  <si>
    <t>013306010490000</t>
  </si>
  <si>
    <t>会厌病变切除费</t>
  </si>
  <si>
    <t>通过手术切除会厌部肿物、瘢痕等病变。价格涵盖手术计划、术区准备、消毒、切开、切除、缝合、引流、包扎止血、处理用物等步骤所需的人力资源和基本物质资源消耗。</t>
  </si>
  <si>
    <t>013306010490001</t>
  </si>
  <si>
    <t>会厌病变切除费-儿童（加收）</t>
  </si>
  <si>
    <t>013306010500000</t>
  </si>
  <si>
    <t>喉部病变切除费</t>
  </si>
  <si>
    <t>通过手术切除喉部肿物、瘢痕等病变。价格涵盖手术计划、术区准备、消毒、切开、分离、切除、缝合、引流、包扎止血、处理用物等步骤所需的人力资源和基本物质资源消耗。</t>
  </si>
  <si>
    <t>013306010500001</t>
  </si>
  <si>
    <t>喉部病变切除费-儿童（加收）</t>
  </si>
  <si>
    <t>013306010510000</t>
  </si>
  <si>
    <t>喉部分切除费</t>
  </si>
  <si>
    <t>通过手术切除喉部部分组织。价格涵盖手术计划、术区准备、消毒、切开、切除、缝合、引流、止血、处理用物等步骤所需的人力资源和基本物质资源消耗。</t>
  </si>
  <si>
    <t>013306010510001</t>
  </si>
  <si>
    <t>喉部分切除费-儿童（加收）</t>
  </si>
  <si>
    <t>013306010520000</t>
  </si>
  <si>
    <t>喉全切除费</t>
  </si>
  <si>
    <t>通过手术切除整个喉部。价格涵盖手术计划、术区准备、消毒、切开、分离、切除、吻合、缝合、包扎止血、处理用物等步骤所需的人力资源和基本物质资源消耗。</t>
  </si>
  <si>
    <t>013306010520001</t>
  </si>
  <si>
    <t>喉全切除费-儿童（加收）</t>
  </si>
  <si>
    <t>013306010530000</t>
  </si>
  <si>
    <t>喉功能重建费（常规）</t>
  </si>
  <si>
    <t>通过手术重建喉功能。价格涵盖手术计划、术区准备、消毒、切开、成形、重建、缝合、包扎止血、处理用物等步骤所需的人力资源和基本物质资源消耗。（不含喉切除）</t>
  </si>
  <si>
    <t>013306010530001</t>
  </si>
  <si>
    <t>喉功能重建费（常规）-儿童（加收）</t>
  </si>
  <si>
    <t>013306010540000</t>
  </si>
  <si>
    <t>喉功能重建费（复杂）</t>
  </si>
  <si>
    <t>通过手术重建复杂情况喉功能。价格涵盖手术计划、术区准备、消毒、切开、成形、重建、缝合、包扎止血、处理用物等步骤所需的人力资源和基本物质资源消耗。（不含喉切除）</t>
  </si>
  <si>
    <t>本项目中的“复杂”指：声带外移、声带内移、声带填充、甲状软骨成形、杓状软骨切除、环杓关节拨动。</t>
  </si>
  <si>
    <t>013306010540001</t>
  </si>
  <si>
    <t>喉功能重建费（复杂）-儿童（加收）</t>
  </si>
  <si>
    <t>013306010550000</t>
  </si>
  <si>
    <t>淋巴结清扫费（颈部）</t>
  </si>
  <si>
    <t>通过手术清扫颈部淋巴结。价格涵盖手术计划、术区准备、消毒、切开、分离、切除、处理用物等步骤所需的人力资源和基本物质资源消耗。</t>
  </si>
  <si>
    <t>本项目中的“次”指：小于等于3区，每增加1区加收30%，最多收费5795元。如涉及邻近其他部位淋巴结清扫，视同增加1区。</t>
  </si>
  <si>
    <t>013306010550001</t>
  </si>
  <si>
    <t>淋巴结清扫费（颈部）-儿童（加收）</t>
  </si>
  <si>
    <t>013306010560000</t>
  </si>
  <si>
    <t>喉狭窄扩张费</t>
  </si>
  <si>
    <t>通过手术扩张狭窄的喉腔。价格涵盖手术计划、术区准备、消毒、切开、切除、扩张、包扎止血、处理用物等步骤所需的人力资源和基本物质资源消耗。</t>
  </si>
  <si>
    <t>013306010560001</t>
  </si>
  <si>
    <t>喉狭窄扩张费-儿童（加收）</t>
  </si>
  <si>
    <t>013306010570000</t>
  </si>
  <si>
    <t>喉气道支撑物置入费</t>
  </si>
  <si>
    <t>通过手术置入支撑物支撑气道。价格涵盖手术计划、术区准备、消毒、切开、分离 、松解、支撑物置入、包扎缝合、处理用物等步骤所需的人力资源和基本物质资源消耗。</t>
  </si>
  <si>
    <t>013306010570001</t>
  </si>
  <si>
    <t>喉气道支撑物置入费-儿童（加收）</t>
  </si>
  <si>
    <t>013306010580000</t>
  </si>
  <si>
    <t>喉气道支撑物取出费</t>
  </si>
  <si>
    <t>通过手术取出气道支撑物。价格涵盖手术计划、术区准备、消毒、支撑物取出、观察喉腔、处理用物等步骤所需的人力资源和基本物质资源消耗。</t>
  </si>
  <si>
    <t>013306010580001</t>
  </si>
  <si>
    <t>喉气道支撑物取出费-儿童（加收）</t>
  </si>
  <si>
    <t>013306010590000</t>
  </si>
  <si>
    <t>梨状窝瘘内瘘口封闭费</t>
  </si>
  <si>
    <t>通过手术修复梨状窝区域的瘘口。价格涵盖手术计划、术区准备、消毒、切开、瘘口封闭、缝合、止血、处理用物等步骤所需的人力资源和基本物质资源消耗。</t>
  </si>
  <si>
    <t>013306010590001</t>
  </si>
  <si>
    <t>梨状窝瘘内瘘口封闭费-儿童（加收）</t>
  </si>
  <si>
    <t>013306010600000</t>
  </si>
  <si>
    <t>颈部气管瘘闭合费</t>
  </si>
  <si>
    <t>通过手术关闭颈部气管瘘口。价格涵盖手术计划、术区准备、消毒、切开、修复、缝合、处理用物等步骤所需的人力资源和基本物质资源消耗。</t>
  </si>
  <si>
    <t>013306010600001</t>
  </si>
  <si>
    <t>颈部气管瘘闭合费-儿童（加收）</t>
  </si>
  <si>
    <t>013306010610000</t>
  </si>
  <si>
    <t>咽瘘修复费</t>
  </si>
  <si>
    <t>通过手术修复咽瘘。价格涵盖手术计划、术区准备、消毒、修复、缝合、止血、处理用物等步骤所需的人力资源和基本物质资源消耗。</t>
  </si>
  <si>
    <t>013306010610001</t>
  </si>
  <si>
    <t>咽瘘修复费-儿童（加收）</t>
  </si>
  <si>
    <t>013306010620000</t>
  </si>
  <si>
    <t>咽喉部血/脓肿切开引流费</t>
  </si>
  <si>
    <t>通过手术切开引流咽喉部血/脓肿。价格涵盖手术计划、术区准备、消毒、切开、引流、冲洗、止血、处理用物等步骤所需的人力资源和基本物质资源消耗。</t>
  </si>
  <si>
    <t>013306010620001</t>
  </si>
  <si>
    <t>咽喉部血/脓肿切开引流费-儿童（加收）</t>
  </si>
  <si>
    <t>013306010620011</t>
  </si>
  <si>
    <t>咽喉部血/脓肿切开引流费-2个及以上区域（加收）</t>
  </si>
  <si>
    <t>本项目中的“2个及以上区域”指：包括但不限于咽旁、咽后、上纵膈等解剖区域。</t>
  </si>
  <si>
    <t>013306010630000</t>
  </si>
  <si>
    <t>环甲膜切开费</t>
  </si>
  <si>
    <t>通过手术切开环甲膜。价格涵盖手术计划、术区准备、消毒、切开、分离、置管、固定、处理用物等步骤所需的人力资源和基本物质资源消耗。</t>
  </si>
  <si>
    <t>013306010630001</t>
  </si>
  <si>
    <t>环甲膜切开费-儿童（加收）</t>
  </si>
  <si>
    <t>013306010640000</t>
  </si>
  <si>
    <t>气管切开费</t>
  </si>
  <si>
    <t>通过手术切开气管。价格涵盖手术计划、术区准备、消毒、切开、置管、缝合、处理用物等步骤所需的人力资源和基本物质资源消耗。</t>
  </si>
  <si>
    <t>013306010640001</t>
  </si>
  <si>
    <t>气管切开费-儿童（加收）</t>
  </si>
  <si>
    <t>013306010650000</t>
  </si>
  <si>
    <t>发音装置安装费</t>
  </si>
  <si>
    <t>通过手术置入发音装置。价格涵盖手术计划、术区准备、消毒、探查、穿刺、装置置入、固定、处理用物等步骤所需的人力资源和基本物质资源消耗。</t>
  </si>
  <si>
    <t>013306010650001</t>
  </si>
  <si>
    <t>发音装置安装费-儿童（加收）</t>
  </si>
  <si>
    <t>013306010660000</t>
  </si>
  <si>
    <t>发音装置取出/更换费</t>
  </si>
  <si>
    <t>通过手术取出/更换发音装置。价格涵盖手术计划、术区准备、消毒、探查、发音装置取出/更换、处理用物等步骤所需的人力资源和基本物质资源消耗。</t>
  </si>
  <si>
    <t>取出与更换不可同时收费。</t>
  </si>
  <si>
    <t>013306010660001</t>
  </si>
  <si>
    <t>发音装置取出/更换费-儿童（加收）</t>
  </si>
  <si>
    <t>五</t>
  </si>
  <si>
    <t>2415、3113、3315</t>
  </si>
  <si>
    <t>骨骼肌肉类</t>
  </si>
  <si>
    <t>使用说明：
1.医疗服务的政府指导价为最高限价，下浮不限；医疗机构实施治疗过程中有关创新改良，采取“现有项目兼容”的方式简化处理，无需申报新增医疗服务价格项目，向所属医保部门报备后直接按照对应的整合项目执行。
2.“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4.“扩展”，指同一项目下以不同方式提供或在不同场景应用时，只扩展价格项目适用范围、不额外加价的一类子项，子项的价格按主项目执行。
5.“基本物质资源消耗”，是指原则上限于不应或不必要与医疗服务项目分割的易耗品，属于医疗服务价格项目应当使用的，包括但不限于各类消杀用品、储存用品、清洁用品、个人防护用品、针（刀）具、刮匙、垃圾处理用品、冲洗液、润滑剂、灌洗液、棉球、棉签、纱布（垫）、绷带、腕带、护垫、衬垫、手术巾（单）、治疗巾（单）、治疗护理盘（包）、注射器、防渗漏垫、标签、操作器具、冲洗工具(不包括脉冲冲洗器)、备皮工具、包裹单（袋）等。基本物耗成本计入项目价格，不另行收费。除基本物耗以外的其他耗材，按照实际采购价格零差率收费销售。
6.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
7.所称的“颅颈交界区”，指颅骨枕部与寰枢椎部位区域。
8.所称的“大关节”，指肢体肩关节、肘关节、腕关节、髋关节、膝关节、踝关节；本指南所称的“小关节”，指手足部关节等其他局限性关节。
9.未涉及的部分与骨科专业相关的如：消融、皮瓣转移等项目，在其他立项指南中另行编录。
10.四肢骨折项目的计价单位“部位”指：单侧的肩胛骨、锁骨、股骨、髌骨、胫骨、腓骨、肱骨、尺骨、桡骨，每骨各视为一个部位。单侧腕骨、掌骨、跗骨、跖骨，以及每一个大关节，各视为一个部位，同一个部位中涉及多块骨的，例如：单侧掌骨骨折中，同时涉及第一、第二或更多掌骨骨折的，整体按一个部位计价。指骨、趾骨以单根指/趾视为一个部位。
11.项目涉及的椎间盘镜、关节镜等常规内镜下手术已包含在价格构成中，医疗机构在开展相关操作时，执行与开放手术相同的价格标准。
12.“异种肢体”，指不摘自人体的肢体，包括但不限于动物肢体、机械肢体、以及3D打印等技术人工制造的肢体。
13.所称的“穿刺”为主项操作涉及的必要穿刺技术，价格构成中的穿刺操作不可收取相关费用；独立穿刺项目可按相应治疗价格项目收取。
14.涉及“包括……”“…… 等”的，属于开放型表述，所指对象不仅局限于表述中列明的事项，也包括未列明的同类事项。
15.所称的“儿童”，指6周岁及以下，周岁的计算方法以法律的相关规定为准。</t>
  </si>
  <si>
    <t>012415000010000</t>
  </si>
  <si>
    <t>骨密度测定费</t>
  </si>
  <si>
    <t>通过各种方法测量骨骼中的矿物质含量。价格涵盖摆位、数据采集、数据处理、结果分析、图文报告、处理用物等步骤所需的人力资源和基本物质资源消耗。包括检查中防护器材使用。</t>
  </si>
  <si>
    <t>013315000010000</t>
  </si>
  <si>
    <t>骨伤制动外固定费（小）</t>
  </si>
  <si>
    <t>通过石膏、支具、固定板等进行塑形、制动、固定。固定范围不跨越大关节。价格涵盖复位、制动、固定、处理用物等步骤所需的人力资源和基本物质资源消耗。</t>
  </si>
  <si>
    <t>个</t>
  </si>
  <si>
    <t>不与中医骨伤项目同时收取。</t>
  </si>
  <si>
    <t>013315000010001</t>
  </si>
  <si>
    <t>骨伤制动外固定费（小）-儿童（加收）</t>
  </si>
  <si>
    <t>013315000020000</t>
  </si>
  <si>
    <t>骨伤制动外固定费（中）</t>
  </si>
  <si>
    <t>通过石膏、支具、固定板等进行塑形、制动、固定。固定范围跨越一个大关节。价格涵盖复位、制动、固定、处理用物等步骤所需的人力资源和基本物质资源消耗。</t>
  </si>
  <si>
    <t>013315000020001</t>
  </si>
  <si>
    <t>骨伤制动外固定费（中）-儿童（加收）</t>
  </si>
  <si>
    <t>013315000030000</t>
  </si>
  <si>
    <t>骨伤制动外固定费（大）</t>
  </si>
  <si>
    <t>通过石膏、支具、固定板等进行塑形、制动、固定。固定范围跨越两个及以上大关节。价格涵盖复位、制动、固定、处理用物等步骤所需的人力资源和基本物质资源消耗。</t>
  </si>
  <si>
    <t>013315000030001</t>
  </si>
  <si>
    <t>骨伤制动外固定费（大）-儿童（加收）</t>
  </si>
  <si>
    <t>013315000040000</t>
  </si>
  <si>
    <t>骨伤制动外固定费（特大）</t>
  </si>
  <si>
    <t>通过石膏、支具、固定板等进行塑形、制动、固定。固定范围包括躯干。价格涵盖复位、制动、固定等、处理用物等步骤所需的人力资源和基本物质资源消耗。</t>
  </si>
  <si>
    <t>不与其他骨伤制动外固定费、中医骨伤项目同时收取。</t>
  </si>
  <si>
    <t>013315000040001</t>
  </si>
  <si>
    <t>骨伤制动外固定费（特大）-儿童（加收）</t>
  </si>
  <si>
    <t>013113000010000</t>
  </si>
  <si>
    <t>管型石膏固定拆除费</t>
  </si>
  <si>
    <t>通过操作拆除管型石膏。价格涵盖拆除管型石膏、处理用物等步骤所需的人力资源和基本物质资源消耗。</t>
  </si>
  <si>
    <t>013315000050000</t>
  </si>
  <si>
    <t>骨牵引安装费</t>
  </si>
  <si>
    <t>安装穿透骨质的器具直接牵引骨骼关节。价格涵盖手术计划、术区准备、消毒、安装、牵拉、调试、拆除、处理用物等步骤所需的人力资源和基本物质资源消耗。</t>
  </si>
  <si>
    <t>包含拆除。</t>
  </si>
  <si>
    <t>013315000050001</t>
  </si>
  <si>
    <t>骨牵引安装费-儿童（加收）</t>
  </si>
  <si>
    <t>013113000020000</t>
  </si>
  <si>
    <t>皮牵引安装费</t>
  </si>
  <si>
    <t>安装外部包裹的器具牵拉骨骼关节。价格涵盖准备、安装、牵拉、调试、拆除、处理用物等步骤所需的人力资源和基本物质资源消耗。</t>
  </si>
  <si>
    <t>013113000030000</t>
  </si>
  <si>
    <t>持续牵引费</t>
  </si>
  <si>
    <t>通过各种牵引装置持续维持骨关节的复位和稳定。价格涵盖持续维持骨关节形态和力线、处理用物等步骤所需的人力资源和基本物质资源消耗。</t>
  </si>
  <si>
    <t>013315000060000</t>
  </si>
  <si>
    <t>颅颈交界区减压重建费（常规）</t>
  </si>
  <si>
    <t>通过手术对颅颈交界区的畸形、压迫、骨折进行减压、矫形、复位并植骨融合固定。价格涵盖手术计划、术区准备、消毒、切开、分离、切除、减压、重建固定、止血、引流、缝合、处理用物等步骤所需的人力资源和基本物质资源消耗。</t>
  </si>
  <si>
    <t>013315000060001</t>
  </si>
  <si>
    <t>颅颈交界区减压重建费（常规）-儿童（加收）</t>
  </si>
  <si>
    <t>013315000070000</t>
  </si>
  <si>
    <t>颅颈交界区减压重建费（复杂）</t>
  </si>
  <si>
    <t>通过手术对复杂情形下颅颈交界区的畸形、压迫、骨折进行减压、矫形、复位并植骨融合固定。价格涵盖手术计划、术区准备、消毒、切开、分离、切除、减压、重建固定、止血、引流、缝合等步骤所需的人力资源和基本物质资源消耗。</t>
  </si>
  <si>
    <t>本项目所称“复杂”指：多入路联合手术、寰枢椎畸形、椎动脉高跨、难复性寰枢椎骨折脱位、枕骨大孔或寰椎后弓减压的情况。</t>
  </si>
  <si>
    <t>013315000070001</t>
  </si>
  <si>
    <t>颅颈交界区减压重建费（复杂）-儿童（加收）</t>
  </si>
  <si>
    <t>013315000080000</t>
  </si>
  <si>
    <t>颈椎椎管减压费（常规）</t>
  </si>
  <si>
    <t>通过手术解除颈椎周围组织对脊髓、神经、血管、食管等的压迫。价格涵盖手术计划、术区准备、消毒、切开、分离、减压、切除、止血、引流、缝合、处理用物等步骤所需的人力资源和基本物质资源消耗。</t>
  </si>
  <si>
    <t>1.跨颈胸节段只收取一次费用。
2.不与“颈椎椎管减压融合内固定费”同时收取。</t>
  </si>
  <si>
    <t>013315000080001</t>
  </si>
  <si>
    <t>颈椎椎管减压费（常规）-儿童（加收）</t>
  </si>
  <si>
    <t>013315000090000</t>
  </si>
  <si>
    <t>颈椎椎管减压费（复杂）</t>
  </si>
  <si>
    <t>通过手术解除复杂情形下颈椎周围组织对脊髓、神经、血管、食管等的压迫。价格涵盖手术计划、术区准备、消毒、切开、分离、减压、切除、止血、引流、缝合、处理用物等步骤所需的人力资源和基本物质资源消耗。</t>
  </si>
  <si>
    <t>1.本项目所称“复杂”指：总减压节段≥3个椎体、多入路联合的情况。
2.跨颈胸节段只收取一次费用。
3.不与“颈椎椎管减压融合内固定费”同时收取。</t>
  </si>
  <si>
    <t>013315000090001</t>
  </si>
  <si>
    <t>颈椎椎管减压费（复杂）-儿童（加收）</t>
  </si>
  <si>
    <t>013315000100000</t>
  </si>
  <si>
    <t>颈椎椎管减压融合内固定费（常规）</t>
  </si>
  <si>
    <t>通过手术解除颈椎周围组织对脊髓、神经、血管、食管等的压迫，重建稳定。价格涵盖手术计划、术区准备、消毒、切开、分离、减压、融合固定、植骨、重建、止血、引流、缝合、处理用物等步骤所需的人力资源和基本物质资源消耗。</t>
  </si>
  <si>
    <t>1.跨颈胸节段只收取一次费用。
2.不与“颈椎椎管减压费”同时收取。</t>
  </si>
  <si>
    <t>013315000100001</t>
  </si>
  <si>
    <t>颈椎椎管减压融合内固定费（常规）-儿童（加收）</t>
  </si>
  <si>
    <t>013315000110000</t>
  </si>
  <si>
    <t>颈椎椎管减压融合内固定费（复杂）</t>
  </si>
  <si>
    <t>通过手术解除复杂情形下颈椎周围组织对脊髓、神经、血管、食管等的压迫，重建稳定。价格涵盖手术计划、术区准备、消毒、切开、分离、减压、融合固定、植骨、重建、止血、引流、缝合、处理用物等步骤所需的人力资源和基本物质资源消耗。</t>
  </si>
  <si>
    <t>1.本项目所称“复杂”指：减压节段≥3个椎体、多入路联合的情况。
2.跨颈胸节段只收取一次费用。
3.不与“颈椎椎管减压费”同时收取。</t>
  </si>
  <si>
    <t>013315000110001</t>
  </si>
  <si>
    <t>颈椎椎管减压融合内固定费（复杂）-儿童（加收）</t>
  </si>
  <si>
    <t>013315000120000</t>
  </si>
  <si>
    <t>胸椎椎管减压费（常规）</t>
  </si>
  <si>
    <t>通过手术解除胸椎周围组织对脊髓、神经、血管等的压迫。价格涵盖手术计划、术区准备、消毒、切开、分离、减压、切除、止血、引流、缝合、处理用物等步骤所需的人力资源和基本物质资源消耗。</t>
  </si>
  <si>
    <t>1.跨颈胸、胸腰节段只收取一次费用。
2.不与“胸椎椎管减压融合内固定费”同时收取。</t>
  </si>
  <si>
    <t>013315000120001</t>
  </si>
  <si>
    <t>胸椎椎管减压费（常规）-儿童（加收）</t>
  </si>
  <si>
    <t>013315000130000</t>
  </si>
  <si>
    <t>胸椎椎管减压费（复杂）</t>
  </si>
  <si>
    <t>通过手术解除复杂情形下胸椎周围组织对脊髓、神经、血管等的压迫。价格涵盖手术计划、术区准备、消毒、切开、分离、减压、切除、止血、引流、缝合、处理用物等步骤所需的人力资源和基本物质资源消耗。</t>
  </si>
  <si>
    <t>1.本项目所称“复杂”指：减压节段≥3个椎体、多入路联合的情况。
2.跨颈胸、胸腰节段只收取一次费用。
3.不与“胸椎椎管减压融合内固定费”同时收取。</t>
  </si>
  <si>
    <t>013315000130001</t>
  </si>
  <si>
    <t>胸椎椎管减压费（复杂）-儿童（加收）</t>
  </si>
  <si>
    <t>013315000140000</t>
  </si>
  <si>
    <t>胸椎椎管减压融合内固定费（常规）</t>
  </si>
  <si>
    <t>通过手术解除胸椎周围组织对脊髓、神经、血管的压迫，重建稳定。价格涵盖手术计划、术区准备、消毒、切开、分离、减压、融合固定、植骨、重建、止血、引流、缝合、处理用物等步骤所需的人力资源和基本物质资源消耗。</t>
  </si>
  <si>
    <t>1.跨颈胸、胸腰节段只收取一次费用。
2.不与“胸椎椎管减压费”同时收取。</t>
  </si>
  <si>
    <t>013315000140001</t>
  </si>
  <si>
    <t>胸椎椎管减压融合内固定费（常规）-儿童（加收）</t>
  </si>
  <si>
    <t>013315000150000</t>
  </si>
  <si>
    <t>胸椎椎管减压融合内固定费（复杂）</t>
  </si>
  <si>
    <t>通过手术解除复杂情形下胸椎周围组织对脊髓、神经、血管等的压迫，重建稳定。价格涵盖手术计划、术区准备、消毒、切开、分离、减压、融合固定、植骨、重建、止血、引流、缝合、处理用物等步骤所需的人力资源和基本物质资源消耗。</t>
  </si>
  <si>
    <t>1.本项目所称“复杂”指：减压节段≥3个椎体、多入路联合的情况。
2.跨颈胸、胸腰节段只收取一次费用。
3.不与“胸椎椎管减压费”同时收取。</t>
  </si>
  <si>
    <t>013315000150001</t>
  </si>
  <si>
    <t>胸椎椎管减压融合内固定费（复杂）-儿童（加收）</t>
  </si>
  <si>
    <t>013315000160000</t>
  </si>
  <si>
    <t>腰椎椎管减压费（常规）</t>
  </si>
  <si>
    <t>通过手术解除腰椎周围组织对脊髓、神经、血管等的压迫。价格涵盖手术计划、术区准备、消毒、切开、分离、减压、切除、止血、引流、缝合、处理用物等步骤所需的人力资源和基本物质资源消耗。</t>
  </si>
  <si>
    <t>1.跨胸腰节段只收取一次费用。
2.不与“腰椎椎管减压融合内固定费”同时收取。</t>
  </si>
  <si>
    <t>013315000160001</t>
  </si>
  <si>
    <t>腰椎椎管减压费（常规）-儿童（加收）</t>
  </si>
  <si>
    <t>013315000170000</t>
  </si>
  <si>
    <t>腰椎椎管减压费（复杂）</t>
  </si>
  <si>
    <t>1.本项目所称“复杂”指：减压节段≥3个椎体、多入路联合的情况。
2.跨胸腰节段只收取一次费用。
3.不与“腰椎椎管减压融合内固定费”同时收取。</t>
  </si>
  <si>
    <t>013315000170001</t>
  </si>
  <si>
    <t>腰椎椎管减压费（复杂）-儿童（加收）</t>
  </si>
  <si>
    <t>013315000180000</t>
  </si>
  <si>
    <t>腰椎椎管减压融合内固定费（常规）</t>
  </si>
  <si>
    <t>通过手术解除腰椎周围组织对脊髓、神经、血管等的压迫，重建稳定。价格涵盖手术计划、术区准备、消毒、切开、分离、减压、融合固定、植骨、重建、止血、引流、缝合、处理用物等步骤所需的人力资源和基本物质资源消耗。</t>
  </si>
  <si>
    <t>1.跨胸腰节段只收取一次费用。
2.不与“腰椎椎管减压费”同时收取。</t>
  </si>
  <si>
    <t>013315000180001</t>
  </si>
  <si>
    <t>腰椎椎管减压融合内固定费（常规）-儿童（加收）</t>
  </si>
  <si>
    <t>013315000190000</t>
  </si>
  <si>
    <t>腰椎椎管减压融合内固定费（复杂）</t>
  </si>
  <si>
    <t>通过手术解除复杂情形下腰椎周围组织对脊髓、神经、血管等的压迫，重建稳定。价格涵盖手术计划、术区准备、消毒、切开、分离、减压、融合固定、植骨、重建、止血、引流、缝合、处理用物等步骤所需的人力资源和基本物质资源消耗。</t>
  </si>
  <si>
    <t xml:space="preserve">1.本项目所称“复杂”指：减压节段≥3个椎体、多入路联合的情况。
2.跨胸腰节段只收取一次费用。
3.不与“腰椎椎管减压费”同时收取。
</t>
  </si>
  <si>
    <t>013315000190001</t>
  </si>
  <si>
    <t>腰椎椎管减压融合内固定费（复杂）-儿童（加收）</t>
  </si>
  <si>
    <t>013315000200000</t>
  </si>
  <si>
    <t>椎间盘切除费</t>
  </si>
  <si>
    <t>通过手术切除椎间盘。价格涵盖手术计划、术区准备、消毒、切开、探查、切除、止血、引流、缝合、处理用物等步骤所需的人力资源和基本物质资源消耗。</t>
  </si>
  <si>
    <t>每椎间盘</t>
  </si>
  <si>
    <t>013315000200001</t>
  </si>
  <si>
    <t>椎间盘切除费-儿童（加收）</t>
  </si>
  <si>
    <t>013315000210000</t>
  </si>
  <si>
    <t>椎体成形费</t>
  </si>
  <si>
    <t>通过手术向椎体注入各种成形材料。价格涵盖手术计划、术区准备、消毒、穿刺、必要时复位、成形材料注入、止血、引流、缝合、处理用物等步骤所需的人力资源和基本物质资源消耗。</t>
  </si>
  <si>
    <t>每椎体</t>
  </si>
  <si>
    <t>013315000210001</t>
  </si>
  <si>
    <t>椎体成形费-儿童（加收）</t>
  </si>
  <si>
    <t>013315000210100</t>
  </si>
  <si>
    <t>椎体成形费-后凸成形（扩展）</t>
  </si>
  <si>
    <t>013315000220000</t>
  </si>
  <si>
    <t>椎体重建费</t>
  </si>
  <si>
    <t>通过手术切除病损椎体并置入内植物。价格涵盖手术计划、术区准备、消毒、分离、切除、置入、重建、止血、引流、缝合、处理用物等步骤所需的人力资源和基本物质资源消耗。</t>
  </si>
  <si>
    <t>013315000220001</t>
  </si>
  <si>
    <t>椎体重建费-儿童（加收）</t>
  </si>
  <si>
    <t>013315000230000</t>
  </si>
  <si>
    <t>脊柱肿物切除费（常规）</t>
  </si>
  <si>
    <t>通过手术切除脊柱肿物。价格涵盖手术计划、术区准备、消毒、分离、探查、切除、减压、清理、止血、引流、缝合、处理用物等步骤所需的人力资源和基本物质资源消耗。</t>
  </si>
  <si>
    <t>013315000230001</t>
  </si>
  <si>
    <t>脊柱肿物切除费（常规）-儿童（加收）</t>
  </si>
  <si>
    <t>013315000240000</t>
  </si>
  <si>
    <t>脊柱肿物切除费（复杂）</t>
  </si>
  <si>
    <t>通过手术切除复杂情形下脊柱肿物。价格涵盖手术计划、术区准备、消毒、分离、探查、切除、减压、清理、止血、引流、缝合、处理用物等步骤所需的人力资源和基本物质资源消耗。</t>
  </si>
  <si>
    <t>本项目所称“复杂”指：切除节段≥3个椎体、多入路联合、恶性肿瘤根治性切除的情况。</t>
  </si>
  <si>
    <t>013315000240001</t>
  </si>
  <si>
    <t>脊柱肿物切除费（复杂）-儿童（加收）</t>
  </si>
  <si>
    <t>013315000250000</t>
  </si>
  <si>
    <t>骶髂骨盆肿物切除费（常规）</t>
  </si>
  <si>
    <t>通过手术切除骶髂骨盆肿物。价格涵盖手术计划、术区准备、消毒、分离、探查、切除、减压、清理、止血、引流、缝合、处理用物等步骤所需的人力资源和基本物质资源消耗。</t>
  </si>
  <si>
    <t>013315000250001</t>
  </si>
  <si>
    <t>骶髂骨盆肿物切除费（常规）-儿童（加收）</t>
  </si>
  <si>
    <t>013315000260000</t>
  </si>
  <si>
    <t>骶髂骨盆肿物切除费（复杂）</t>
  </si>
  <si>
    <t>通过手术切除复杂情形下骶髂骨盆肿物。价格涵盖手术计划、术区准备、消毒、分离、探查、切除、减压、清理、止血、引流、缝合、处理用物等步骤所需的人力资源和基本物质资源消耗。</t>
  </si>
  <si>
    <t>本项目所称“复杂”指：多入路联合、恶性肿瘤根治性切除的情况。</t>
  </si>
  <si>
    <t>013315000260001</t>
  </si>
  <si>
    <t>骶髂骨盆肿物切除费（复杂）-儿童（加收）</t>
  </si>
  <si>
    <t>013315000270000</t>
  </si>
  <si>
    <t>肩胛骨肿物切除费</t>
  </si>
  <si>
    <t>通过手术切除肩胛骨肿物。价格涵盖手术计划、术区准备、消毒、分离、探查、切除、减压、清理、止血、引流、缝合、处理用物等步骤所需的人力资源和基本物质资源消耗。</t>
  </si>
  <si>
    <t>013315000270001</t>
  </si>
  <si>
    <t>肩胛骨肿物切除费-儿童（加收）</t>
  </si>
  <si>
    <t>013315000270011</t>
  </si>
  <si>
    <t>肩胛骨肿物切除费-功能形态重建（加收）</t>
  </si>
  <si>
    <t>013315000280000</t>
  </si>
  <si>
    <t>锁骨肿物切除费</t>
  </si>
  <si>
    <t>通过手术切除锁骨肿物。价格涵盖手术计划、术区准备、消毒、分离、探查、切除、减压、清理、止血、引流、缝合、处理用物等步骤所需的人力资源和基本物质资源消耗。</t>
  </si>
  <si>
    <t>013315000280001</t>
  </si>
  <si>
    <t>锁骨肿物切除费-儿童（加收）</t>
  </si>
  <si>
    <t>013315000280011</t>
  </si>
  <si>
    <t>锁骨肿物切除费-功能形态重建（加收）</t>
  </si>
  <si>
    <t>013315000290000</t>
  </si>
  <si>
    <t>肋骨肿物切除费</t>
  </si>
  <si>
    <t>通过手术切除肋骨肿物。价格涵盖手术计划、术区准备、消毒、分离、探查、切除、减压、清理、止血、引流、缝合、处理用物等步骤所需的人力资源和基本物质资源消耗。</t>
  </si>
  <si>
    <t>013315000290001</t>
  </si>
  <si>
    <t>肋骨肿物切除费-儿童（加收）</t>
  </si>
  <si>
    <t>013315000290011</t>
  </si>
  <si>
    <t>肋骨肿物切除费-功能形态重建（加收）</t>
  </si>
  <si>
    <t>013315000290021</t>
  </si>
  <si>
    <t>肋骨肿物切除费-肿物累及三根及以上肋骨（加收）</t>
  </si>
  <si>
    <t>013315000300000</t>
  </si>
  <si>
    <t>肱骨肿物切除费</t>
  </si>
  <si>
    <t>通过手术切除肱骨肿物。价格涵盖手术计划、术区准备、消毒、分离、探查、切除、减压、清理、止血、引流、缝合、处理用物等步骤所需的人力资源和基本物质资源消耗。</t>
  </si>
  <si>
    <t>013315000300001</t>
  </si>
  <si>
    <t>肱骨肿物切除费-儿童（加收）</t>
  </si>
  <si>
    <t>013315000300011</t>
  </si>
  <si>
    <t>肱骨肿物切除费-功能形态重建（加收）</t>
  </si>
  <si>
    <t>013315000310000</t>
  </si>
  <si>
    <t>尺桡骨肿物切除费</t>
  </si>
  <si>
    <t>通过手术切除尺桡骨肿物。价格涵盖手术计划、术区准备、消毒、分离、探查、切除、减压、清理、止血、引流、缝合、处理用物等步骤所需的人力资源和基本物质资源消耗。</t>
  </si>
  <si>
    <t>013315000310001</t>
  </si>
  <si>
    <t>尺桡骨肿物切除费-儿童（加收）</t>
  </si>
  <si>
    <t>013315000310011</t>
  </si>
  <si>
    <t>尺桡骨肿物切除费-功能形态重建（加收）</t>
  </si>
  <si>
    <t>013315000320000</t>
  </si>
  <si>
    <t>股骨肿物切除费</t>
  </si>
  <si>
    <t>通过手术切除股骨肿物。价格涵盖手术计划、术区准备、消毒、分离、探查、切除、减压、清理、止血、引流、缝合、处理用物等步骤所需的人力资源和基本物质资源消耗。</t>
  </si>
  <si>
    <t>013315000320001</t>
  </si>
  <si>
    <t>股骨肿物切除费-儿童（加收）</t>
  </si>
  <si>
    <t>013315000320011</t>
  </si>
  <si>
    <t>股骨肿物切除费-功能形态重建（加收）</t>
  </si>
  <si>
    <t>013315000330000</t>
  </si>
  <si>
    <t>髌骨肿物切除费</t>
  </si>
  <si>
    <t>通过手术切除髌骨肿物。价格涵盖手术计划、术区准备、消毒、分离、探查、切除、减压、清理、止血、引流、缝合、处理用物等步骤所需的人力资源和基本物质资源消耗。</t>
  </si>
  <si>
    <t>013315000330001</t>
  </si>
  <si>
    <t>髌骨肿物切除费-儿童（加收）</t>
  </si>
  <si>
    <t>013315000330011</t>
  </si>
  <si>
    <t>髌骨肿物切除费-功能形态重建（加收）</t>
  </si>
  <si>
    <t>013315000340000</t>
  </si>
  <si>
    <t>胫腓骨肿物切除费</t>
  </si>
  <si>
    <t>通过手术切除胫腓骨肿物。价格涵盖手术计划、术区准备、消毒、分离、探查、切除、减压、清理、止血、引流、缝合、处理用物等步骤所需的人力资源和基本物质资源消耗。</t>
  </si>
  <si>
    <t>013315000340001</t>
  </si>
  <si>
    <t>胫腓骨肿物切除费-儿童（加收）</t>
  </si>
  <si>
    <t>013315000340011</t>
  </si>
  <si>
    <t>胫腓骨肿物切除费-功能形态重建（加收）</t>
  </si>
  <si>
    <t>013315000350000</t>
  </si>
  <si>
    <t>手/足骨肿物切除费</t>
  </si>
  <si>
    <t>通过手术切除手/足部位骨关节肿物。价格涵盖手术计划、术区准备、消毒、分离、探查、切除、减压、清理、止血、引流、缝合、处理用物，必要时切除软组织等步骤所需的人力资源和基本物质资源消耗。</t>
  </si>
  <si>
    <t>手、足可分别计价收费。</t>
  </si>
  <si>
    <t>013315000350001</t>
  </si>
  <si>
    <t>手/足骨肿物切除费-儿童（加收）</t>
  </si>
  <si>
    <t>013315000350011</t>
  </si>
  <si>
    <t>手/足骨肿物切除费-功能形态重建（加收）</t>
  </si>
  <si>
    <t>013315000360000</t>
  </si>
  <si>
    <t>脊柱感染病灶清除费（常规）</t>
  </si>
  <si>
    <t>通过手术清除脊柱感染病灶。价格涵盖手术计划、术区准备、消毒、切开、清理、固定、止血、引流、缝合、处理用物等步骤所需的人力资源和基本物质资源消耗。</t>
  </si>
  <si>
    <t>013315000360001</t>
  </si>
  <si>
    <t>脊柱感染病灶清除费（常规）-儿童（加收）</t>
  </si>
  <si>
    <t>013315000370000</t>
  </si>
  <si>
    <t>脊柱感染病灶清除费（复杂）</t>
  </si>
  <si>
    <t>通过手术清除复杂情形下脊柱感染病灶。价格涵盖手术计划、术区准备、消毒、切开、清理、固定、止血、引流、缝合、处理用物等步骤所需的人力资源和基本物质资源消耗。</t>
  </si>
  <si>
    <t>本项目所称“复杂”指：结核感染、布鲁氏菌感染、多入路联合、清除节段≥3个椎体的情况。</t>
  </si>
  <si>
    <t>013315000370001</t>
  </si>
  <si>
    <t>脊柱感染病灶清除费（复杂）-儿童（加收）</t>
  </si>
  <si>
    <t>013315000380000</t>
  </si>
  <si>
    <t>关节感染病灶清除费（常规）</t>
  </si>
  <si>
    <t>通过手术清除关节感染病灶。价格涵盖手术计划、术区准备、消毒、切开、探查、清理、止血、引流、缝合、处理用物等步骤所需的人力资源和基本物质资源消耗。</t>
  </si>
  <si>
    <t>每关节</t>
  </si>
  <si>
    <t>013315000380001</t>
  </si>
  <si>
    <t>关节感染病灶清除费（常规）-儿童（加收）</t>
  </si>
  <si>
    <t>013315000390000</t>
  </si>
  <si>
    <t>关节感染病灶清除费（复杂）</t>
  </si>
  <si>
    <t>通过手术清除复杂情形下关节感染病灶。价格涵盖手术计划、术区准备、消毒、切开、探查、清理、止血、引流、缝合、处理用物等步骤所需的人力资源和基本物质资源消耗。</t>
  </si>
  <si>
    <t>本项目所称“复杂”指：假体置换术后感染、结核感染、布鲁氏菌感染的情况。</t>
  </si>
  <si>
    <t>013315000390001</t>
  </si>
  <si>
    <t>关节感染病灶清除费（复杂）-儿童（加收）</t>
  </si>
  <si>
    <t>013315000400000</t>
  </si>
  <si>
    <t>骨感染病灶清除费（常规）</t>
  </si>
  <si>
    <t>通过手术清除骨感染病灶。价格涵盖手术计划、术区准备、消毒、切开、探查、清理、止血、引流、缝合、处理用物等步骤所需的人力资源和基本物质资源消耗。</t>
  </si>
  <si>
    <t>013315000400001</t>
  </si>
  <si>
    <t>骨感染病灶清除费（常规）-儿童（加收）</t>
  </si>
  <si>
    <t>013315000410000</t>
  </si>
  <si>
    <t>骨感染病灶清除费（复杂）</t>
  </si>
  <si>
    <t>通过手术清除复杂情形下骨感染病灶。价格涵盖手术计划、术区准备、消毒、切开、探查、清理、止血、引流、缝合、处理用物等步骤所需的人力资源和基本物质资源消耗。</t>
  </si>
  <si>
    <t>本项目所称“复杂”指：结核感染、布鲁氏菌感染、间置物占位的情况。</t>
  </si>
  <si>
    <t>013315000410001</t>
  </si>
  <si>
    <t>骨感染病灶清除费（复杂）-儿童（加收）</t>
  </si>
  <si>
    <t>013315000420000</t>
  </si>
  <si>
    <t>脊柱骨折内固定费（常规）</t>
  </si>
  <si>
    <t>通过手术对脊柱骨折进行复位和内固定。价格涵盖手术计划、术区准备、消毒、切开、分离、探查、复位、固定、重建、止血、引流、缝合、处理用物等步骤所需的人力资源和基本物质资源消耗。</t>
  </si>
  <si>
    <t>每骨折
节段</t>
  </si>
  <si>
    <t>013315000420001</t>
  </si>
  <si>
    <t>脊柱骨折内固定费（常规）-儿童（加收）</t>
  </si>
  <si>
    <t>013315000430000</t>
  </si>
  <si>
    <t>脊柱骨折内固定费（复杂）</t>
  </si>
  <si>
    <t>通过手术对复杂情形下脊柱骨折进行复位和内固定。价格涵盖手术计划、术区准备、消毒、切开、分离、探查、复位、固定、重建、止血、引流、缝合、处理用物等步骤所需的人力资源和基本物质资源消耗。</t>
  </si>
  <si>
    <t>本项目所称“复杂”指：强直性脊柱炎、合并神经损伤、多入路联合的情况。</t>
  </si>
  <si>
    <t>013315000430001</t>
  </si>
  <si>
    <t>脊柱骨折内固定费（复杂）-儿童（加收）</t>
  </si>
  <si>
    <t>013315000440000</t>
  </si>
  <si>
    <t>髋臼骨折内固定费（常规）</t>
  </si>
  <si>
    <t>通过手术对髋臼骨折进行复位和内固定。价格涵盖手术计划、术区准备、消毒、切开、分离、探查、复位、固定、重建、止血、引流、缝合、处理用物等步骤所需的人力资源和基本物质资源消耗</t>
  </si>
  <si>
    <t>013315000440001</t>
  </si>
  <si>
    <t>髋臼骨折内固定费（常规）-儿童（加收）</t>
  </si>
  <si>
    <t>013315000450000</t>
  </si>
  <si>
    <t>髋臼骨折内固定费（复杂）</t>
  </si>
  <si>
    <t>通过手术对复杂情形下髋臼骨折进行复位和内固定。价格涵盖手术计划、术区准备、消毒、切开、分离、探查、复位、固定、重建、止血、引流、缝合、处理用物等步骤所需的人力资源和基本物质资源消耗。</t>
  </si>
  <si>
    <t>本项目所称“复杂”指：多入路联合的情况。</t>
  </si>
  <si>
    <t>013315000450001</t>
  </si>
  <si>
    <t>髋臼骨折内固定费（复杂）-儿童（加收）</t>
  </si>
  <si>
    <t>013315000460000</t>
  </si>
  <si>
    <t>骨盆骨折内固定费（常规）</t>
  </si>
  <si>
    <t>通过手术对骨盆骨折进行复位和内固定。价格涵盖手术计划、术区准备、消毒、切开、分离、探查、复位、固定、重建、止血、引流、缝合、处理用物等步骤所需的人力资源和基本物质资源消耗。</t>
  </si>
  <si>
    <t>013315000460001</t>
  </si>
  <si>
    <t>骨盆骨折内固定费（常规）-儿童（加收）</t>
  </si>
  <si>
    <t>013315000470000</t>
  </si>
  <si>
    <t>骨盆骨折内固定费（复杂）</t>
  </si>
  <si>
    <t>通过手术对复杂情形下骨盆骨折进行复位和内固定。价格涵盖手术计划、术区准备、消毒、切开、分离、探查、复位、固定、重建、止血、引流、缝合、处理用物等步骤所需的人力资源和基本物质资源消耗。</t>
  </si>
  <si>
    <t>本项目所称“复杂”指：多入路联合、骨盆环内固定≥3处的情况。</t>
  </si>
  <si>
    <t>013315000470001</t>
  </si>
  <si>
    <t>骨盆骨折内固定费（复杂）-儿童（加收）</t>
  </si>
  <si>
    <t>013315000480000</t>
  </si>
  <si>
    <t>四肢骨折内固定费（常规）</t>
  </si>
  <si>
    <t>通过手术对四肢骨折进行复位和内固定。价格涵盖手术计划、术区准备、消毒、切开、分离、探查、复位、固定、重建、止血、引流、缝合、处理用物等步骤所需的人力资源和基本物质资源消耗。</t>
  </si>
  <si>
    <t>1.本项目所称“四肢骨折”指：肩胛骨、锁骨、尺桡骨、腓骨、髌骨、指/趾骨、掌/跖骨的单部位新鲜骨折。
2.胫腓骨同时骨折手术内固定按“胫骨加收”收取。</t>
  </si>
  <si>
    <t>013315000480001</t>
  </si>
  <si>
    <t>四肢骨折内固定费（常规）-儿童（加收）</t>
  </si>
  <si>
    <t>013315000480011</t>
  </si>
  <si>
    <t>四肢骨折内固定费（常规）-肱骨、股骨、胫骨（加收）</t>
  </si>
  <si>
    <t>013315000480021</t>
  </si>
  <si>
    <t>四肢骨折内固定费（常规）-腕骨、跗骨（加收）</t>
  </si>
  <si>
    <t>013315000490000</t>
  </si>
  <si>
    <t>四肢骨折内固定费（复杂）</t>
  </si>
  <si>
    <t>通过手术对复杂情形下四肢骨折进行复位和内固定。价格涵盖手术计划、术区准备、消毒、切开、分离、探查、复位、固定、重建、止血、引流、缝合、处理用物等步骤所需的人力资源和基本物质资源消耗。</t>
  </si>
  <si>
    <t>1.本项目所称“四肢骨折”指：肩胛骨、锁骨、尺桡骨、腓骨、髌骨、指/趾骨、掌/跖骨的单部位粉碎性、关节内、陈旧性骨折，以及骨不连、单侧手/足多发骨折≥3处。
2.胫腓骨同时骨折手术内固定按“胫骨加收”收取。</t>
  </si>
  <si>
    <t>013315000490001</t>
  </si>
  <si>
    <t>四肢骨折内固定费（复杂）-儿童（加收）</t>
  </si>
  <si>
    <t>013315000490011</t>
  </si>
  <si>
    <t xml:space="preserve">四肢骨折内固定费（复杂）-肱骨、股骨、胫骨（加收）
</t>
  </si>
  <si>
    <t>013315000490021</t>
  </si>
  <si>
    <t>四肢骨折内固定费（复杂）-腕骨、跗骨（加收）</t>
  </si>
  <si>
    <t>013315000500000</t>
  </si>
  <si>
    <t>肋骨骨折内固定费</t>
  </si>
  <si>
    <t>通过手术对肋骨骨折进行复位和内固定。价格涵盖手术计划、术区准备、消毒、切开、分离、探查、复位、固定、重建、止血、引流、缝合、处理用物等步骤所需的人力资源和基本物质资源消耗。</t>
  </si>
  <si>
    <t>根</t>
  </si>
  <si>
    <t>013315000500001</t>
  </si>
  <si>
    <t>肋骨骨折内固定费-儿童（加收）</t>
  </si>
  <si>
    <t>013315000500100</t>
  </si>
  <si>
    <t>肋骨骨折内固定费-肋骨切除（扩展）</t>
  </si>
  <si>
    <t>013315000510000</t>
  </si>
  <si>
    <t>脊柱矫正内固定费（常规）</t>
  </si>
  <si>
    <t>通过手术对脊柱畸形进行矫正。价格涵盖手术计划、术区准备、消毒、分离、置入内固定、切除、截骨、矫形、融合固定、止血、引流、缝合、处理用物等步骤所需的人力资源和基本物质资源消耗。</t>
  </si>
  <si>
    <t>013315000510001</t>
  </si>
  <si>
    <t>脊柱矫正内固定费（常规）-儿童（加收）</t>
  </si>
  <si>
    <t>013315000520000</t>
  </si>
  <si>
    <t>脊柱矫正内固定费（复杂）</t>
  </si>
  <si>
    <t>通过手术对复杂情形下脊柱畸形进行矫正。价格涵盖手术计划、术区准备、消毒、分离、置入内固定、切除、截骨、矫形、融合固定、止血、引流、缝合、处理用物等步骤所需的人力资源和基本物质资源消耗。</t>
  </si>
  <si>
    <t>本项目所称“复杂”指：全椎体切除、椎弓根截骨、后凸或侧凸大于90°、固定节段≥10个椎体、骨盆固定的情况。</t>
  </si>
  <si>
    <t>013315000520001</t>
  </si>
  <si>
    <t>脊柱矫正内固定费（复杂）-儿童（加收）</t>
  </si>
  <si>
    <t>013315000530000</t>
  </si>
  <si>
    <t>高肩胛症矫形费</t>
  </si>
  <si>
    <t>通过手术矫正调整肩胛骨。价格涵盖手术计划、术区准备、消毒、切开、调整、重建、止血、引流、缝合、处理用物等步骤所需的人力资源和基本物质资源消耗。</t>
  </si>
  <si>
    <t>013315000530001</t>
  </si>
  <si>
    <t>高肩胛症矫形费-儿童（加收）</t>
  </si>
  <si>
    <t>013315000540000</t>
  </si>
  <si>
    <t>截骨矫形费（骨盆）</t>
  </si>
  <si>
    <t>通过手术对骨盆截骨，矫正骨盆形态。价格涵盖手术计划、术区准备、消毒、切开、截骨、矫形、固定、止血、引流、缝合、处理用物等步骤所需的人力资源和基本物质资源消耗。</t>
  </si>
  <si>
    <t>013315000540001</t>
  </si>
  <si>
    <t>截骨矫形费（骨盆）-儿童（加收）</t>
  </si>
  <si>
    <t>013315000550000</t>
  </si>
  <si>
    <t>截骨矫形费（肢体）</t>
  </si>
  <si>
    <t>通过手术截断肢体骨组织并矫正畸形。价格涵盖手术计划、术区准备、消毒、剥离、截骨、矫正、固定、止血、引流、缝合、处理用物等步骤所需的人力资源和基本物质资源消耗。</t>
  </si>
  <si>
    <t>每肢体</t>
  </si>
  <si>
    <t>本项目所称“肢体”指：单侧大腿、小腿、前臂、上臂。</t>
  </si>
  <si>
    <t>013315000550001</t>
  </si>
  <si>
    <t>截骨矫形费（肢体）-儿童（加收）</t>
  </si>
  <si>
    <t>013315000560000</t>
  </si>
  <si>
    <t>截骨矫形费（手/足）</t>
  </si>
  <si>
    <t>通过手术截断手/足骨组织并矫正畸形。价格涵盖手术计划、术区准备、消毒、剥离、截骨、矫正、固定、止血、引流、缝合、处理用物等步骤所需的人力资源和基本物质资源消耗。</t>
  </si>
  <si>
    <t>单侧手、足可分别计价收费。</t>
  </si>
  <si>
    <t>013315000560001</t>
  </si>
  <si>
    <t>截骨矫形费（手/足）-儿童（加收）</t>
  </si>
  <si>
    <t>013315000570000</t>
  </si>
  <si>
    <t>指/趾畸形矫正费</t>
  </si>
  <si>
    <t>通过手术矫正手指或脚趾的畸形。价格涵盖手术计划、术区准备、消毒、切开、矫正、重建、固定、止血、引流、缝合、处理用物等步骤所需的人力资源和基本物质资源消耗。</t>
  </si>
  <si>
    <t>每指（趾）</t>
  </si>
  <si>
    <t>013315000570001</t>
  </si>
  <si>
    <t>指/趾畸形矫正费-儿童（加收）</t>
  </si>
  <si>
    <t>013315000580000</t>
  </si>
  <si>
    <t>手/足畸形矫正费</t>
  </si>
  <si>
    <t>通过手术对手/足畸形给予松解、复位矫正。价格涵盖手术计划、术区准备、消毒、切开、矫正、重建、固定、止血、引流、缝合、处理用物等步骤所需的人力资源和基本物质资源消耗。（不含指/趾畸形矫正）</t>
  </si>
  <si>
    <t>临床中确需同时行手/足畸形矫正和指/趾畸形矫正手术的，可分别计价收费。</t>
  </si>
  <si>
    <t>013315000580001</t>
  </si>
  <si>
    <t>手/足畸形矫正费-儿童（加收）</t>
  </si>
  <si>
    <t>013315000590000</t>
  </si>
  <si>
    <t>骨延长费</t>
  </si>
  <si>
    <t>通过手术牵拉延长骨骼。价格涵盖手术计划、术区准备、消毒、切开、截骨、植骨、固定牵拉、止血、引流、缝合、处理用物等步骤所需的人力资源和基本物质资源消耗。</t>
  </si>
  <si>
    <t>本项目所称“肢体”指：单侧大腿、小腿、前臂、上臂、手、足。</t>
  </si>
  <si>
    <t>013315000590001</t>
  </si>
  <si>
    <t>骨延长费-儿童（加收）</t>
  </si>
  <si>
    <t>013315000600000</t>
  </si>
  <si>
    <t>外固定架固定费</t>
  </si>
  <si>
    <t>通过手术置入外固定架。价格涵盖手术计划、术区准备、消毒、复位、安装、调试、固定、止血、引流、缝合、处理用物等步骤所需的人力资源和基本物质资源消耗。</t>
  </si>
  <si>
    <t>013315000600001</t>
  </si>
  <si>
    <t>外固定架固定费-儿童（加收）</t>
  </si>
  <si>
    <t>013315000610000</t>
  </si>
  <si>
    <t>固定装置调整费</t>
  </si>
  <si>
    <t>调整内外固定装置或假体组件。价格涵盖消毒、调整、复位、固定、处理用物等步骤所需的人力资源和基本物质资源消耗。</t>
  </si>
  <si>
    <t>部位·次</t>
  </si>
  <si>
    <t>外固定夹板调整按10%收取。</t>
  </si>
  <si>
    <t>013315000610001</t>
  </si>
  <si>
    <t>固定装置调整费-儿童（加收）</t>
  </si>
  <si>
    <t>013315000610100</t>
  </si>
  <si>
    <t>固定装置调整费- 外固定架拆除（扩展）</t>
  </si>
  <si>
    <t>013315000620000</t>
  </si>
  <si>
    <t>内固定装置取出费</t>
  </si>
  <si>
    <t>通过手术取出内固定装置。价格涵盖手术计划、术区准备、消毒、切开、取出、止血、引流、缝合、处理用物等步骤所需的人力资源和基本物质资源消耗。</t>
  </si>
  <si>
    <t>013315000620001</t>
  </si>
  <si>
    <t>内固定装置取出费-儿童（加收）</t>
  </si>
  <si>
    <t>013315000630000</t>
  </si>
  <si>
    <t>骨坏死减压费</t>
  </si>
  <si>
    <t>通过手术清除坏死骨组织或减压，必要时植入新鲜骨组织。价格涵盖手术计划、术区准备、消毒、切开、探查、清理、减压、止血、引流、缝合、处理用物，必要时植骨等步骤所需的人力资源和基本物质资源消耗。</t>
  </si>
  <si>
    <t>013315000630001</t>
  </si>
  <si>
    <t>骨坏死减压费-儿童（加收）</t>
  </si>
  <si>
    <t>013315000640000</t>
  </si>
  <si>
    <t>取骨费</t>
  </si>
  <si>
    <t>通过手术切取骨/软骨组织。价格涵盖手术计划、术区准备、消毒、切开、取骨、止血、引流、缝合、处理用物等步骤所需的人力资源和基本物质资源消耗。</t>
  </si>
  <si>
    <t>013315000640001</t>
  </si>
  <si>
    <t>取骨费-儿童（加收）</t>
  </si>
  <si>
    <t>013315000650000</t>
  </si>
  <si>
    <t>手/足移植费</t>
  </si>
  <si>
    <t>通过手术实现同种异体手/足的移植。价格涵盖手术计划、术区准备、消毒、供体获取、切开、移植、固定、止血、引流、缝合、处理用物等步骤所需的人力资源和基本物质资源消耗。</t>
  </si>
  <si>
    <t>义肢装配不按此收费。</t>
  </si>
  <si>
    <t>013315000650001</t>
  </si>
  <si>
    <t>手/足移植费-儿童（加收）</t>
  </si>
  <si>
    <t>013315000650100</t>
  </si>
  <si>
    <t>手/足移植费-异种肢体（扩展）</t>
  </si>
  <si>
    <t>013315000660000</t>
  </si>
  <si>
    <t>断肢再植费</t>
  </si>
  <si>
    <t>通过手术再植离断的肢体。价格涵盖手术计划、术区准备、消毒、探查、短缩、复位、固定、吻合肌腱/神经/动脉/静脉、止血、引流、缝合、处理用物等步骤所需的人力资源和基本物质资源消耗。</t>
  </si>
  <si>
    <t>每肢</t>
  </si>
  <si>
    <t>013315000660001</t>
  </si>
  <si>
    <t>断肢再植费-儿童（加收）</t>
  </si>
  <si>
    <t>013315000670000</t>
  </si>
  <si>
    <t>指/趾再造费（拇指）</t>
  </si>
  <si>
    <t>通过手术再造缺损的拇指。价格涵盖手术计划、术区准备、消毒、重建、固定、止血、引流、缝合、处理用物等步骤所需的人力资源和基本物质资源消耗。</t>
  </si>
  <si>
    <t>每指</t>
  </si>
  <si>
    <t>013315000670001</t>
  </si>
  <si>
    <t>指/趾再造费（拇指）-儿童（加收）</t>
  </si>
  <si>
    <t>013315000680000</t>
  </si>
  <si>
    <t>指/趾再造费（其他）</t>
  </si>
  <si>
    <t>通过手术再造缺损的手指/足趾。价格涵盖手术计划、术区准备、消毒、切开、重建、固定、止血、引流、缝合、处理用物等步骤所需的人力资源和基本物质资源消耗。</t>
  </si>
  <si>
    <t>013315000680001</t>
  </si>
  <si>
    <t>指/趾再造费（其他）-儿童（加收）</t>
  </si>
  <si>
    <t>013315000690000</t>
  </si>
  <si>
    <t>断指/趾再植费</t>
  </si>
  <si>
    <t>通过手术再植离断的手指/脚趾。价格涵盖手术计划、术区准备、消毒、探查、短缩、复位、固定、吻合肌腱/神经/动脉/静脉、止血、引流、缝合、处理用物等步骤所需的人力资源和基本物质资源消耗。</t>
  </si>
  <si>
    <t>013315000690001</t>
  </si>
  <si>
    <t>断指/趾再植费-儿童（加收）</t>
  </si>
  <si>
    <t>013315000700000</t>
  </si>
  <si>
    <t>断指/趾寄生移植费</t>
  </si>
  <si>
    <t>通过手术将断指/趾移位寄生至人体其他部位。价格涵盖手术计划、术区准备、消毒、断指处理、离断指/趾移位至人体相应部位、吻合动静脉、止血、引流、缝合、处理用物等步骤所需的人力资源和基本物质资源消耗。</t>
  </si>
  <si>
    <t>013315000700001</t>
  </si>
  <si>
    <t>断指/趾寄生移植费-儿童（加收）</t>
  </si>
  <si>
    <t>013315000710000</t>
  </si>
  <si>
    <t>截肢费（常规）</t>
  </si>
  <si>
    <t>通过手术切除病损肢体。价格涵盖手术计划、术区准备、消毒、切开、结扎、离断、残端修整、止血、引流、缝合、处理用物等步骤所需的人力资源和基本物质资源消耗。</t>
  </si>
  <si>
    <t>013315000710001</t>
  </si>
  <si>
    <t>截肢费（常规）-儿童（加收）</t>
  </si>
  <si>
    <t>013315000720000</t>
  </si>
  <si>
    <t>截肢费（复杂）</t>
  </si>
  <si>
    <t>通过手术切除复杂情形下病损肢体。价格涵盖手术计划、术区准备、消毒、切开、结扎、离断、残端修整、止血、引流、缝合、处理用物等步骤所需的人力资源和基本物质资源消耗。</t>
  </si>
  <si>
    <t>本项目所称“复杂”指：半骨盆截肢、髋关节离断、肩关节离断的情况。</t>
  </si>
  <si>
    <t>013315000720001</t>
  </si>
  <si>
    <t>截肢费（复杂）-儿童（加收）</t>
  </si>
  <si>
    <t>013315000730000</t>
  </si>
  <si>
    <t>截指/趾费</t>
  </si>
  <si>
    <t>通过手术切除病损手指/脚趾。价格涵盖手术计划、术区准备、消毒、切开、结扎、离断、残端修整、止血、引流、缝合、处理用物等步骤所需的人力资源和基本物质资源消耗。</t>
  </si>
  <si>
    <t>013315000730001</t>
  </si>
  <si>
    <t>截指/趾费-儿童（加收）</t>
  </si>
  <si>
    <t>013315000740000</t>
  </si>
  <si>
    <t>关节清理费（小关节）</t>
  </si>
  <si>
    <t>通过手术清理小关节。价格涵盖手术计划、术区准备、消毒、切开、探查、清理关节各结构、软组织成形、止血、引流、缝合、处理用物等步骤所需的人力资源和基本物质资源消耗。</t>
  </si>
  <si>
    <t>013315000740001</t>
  </si>
  <si>
    <t>关节清理费（小关节）-儿童（加收）</t>
  </si>
  <si>
    <t>013315000750000</t>
  </si>
  <si>
    <t>关节清理费（大关节）</t>
  </si>
  <si>
    <t>通过手术清理大关节。价格涵盖手术计划、术区准备、消毒、切开、探查、清理关节各结构、软组织成形、止血、引流、缝合、处理用物等步骤所需的人力资源和基本物质资源消耗。</t>
  </si>
  <si>
    <t>013315000750001</t>
  </si>
  <si>
    <t>关节清理费（大关节）-儿童（加收）</t>
  </si>
  <si>
    <t>013315000760000</t>
  </si>
  <si>
    <t>关节修复重建费（小关节）</t>
  </si>
  <si>
    <t>通过手术清理、修复、重建小关节结构。价格涵盖手术计划、术区准备、消毒、切开、探查、清理、修复关节各结构并重建、止血、引流、缝合、处理用物等步骤所需的人力资源和基本物质资源消耗。</t>
  </si>
  <si>
    <t>同一关节不得同时收取“关节清理费（小关节）”。</t>
  </si>
  <si>
    <t>013315000760001</t>
  </si>
  <si>
    <t>关节修复重建费（小关节）-儿童（加收）</t>
  </si>
  <si>
    <t>013315000770000</t>
  </si>
  <si>
    <t>关节修复重建费（大关节）</t>
  </si>
  <si>
    <t>通过手术清理、修复、重建大关节结构。价格涵盖手术计划、术区准备、消毒、切开、探查、清理、修复关节各结构并重建、止血、引流、缝合、处理用物等步骤所需的人力资源和基本物质资源消耗。</t>
  </si>
  <si>
    <t>同一关节不得同时收取“关节清理费（大关节）”。</t>
  </si>
  <si>
    <t>013315000770001</t>
  </si>
  <si>
    <t>关节修复重建费（大关节）-儿童（加收）</t>
  </si>
  <si>
    <t>013315000780000</t>
  </si>
  <si>
    <t>腕关节三角软骨复合体重建费</t>
  </si>
  <si>
    <t>通过手术修复、重建或切除损伤的三角纤维软骨复合体或周围韧带等结构。价格涵盖手术计划、术区准备、消毒、切开、探查、松解、修复、切除、止血、引流、缝合、处理用物等步骤所需的人力资源和基本物质资源消耗。</t>
  </si>
  <si>
    <t>013315000780001</t>
  </si>
  <si>
    <t>腕关节三角软骨复合体重建费-儿童（加收）</t>
  </si>
  <si>
    <t>013315000790000</t>
  </si>
  <si>
    <t>腕/踝屈伸功能重建费</t>
  </si>
  <si>
    <t>通过手术修复腕、踝肌肉结构，恢复屈伸功能。价格涵盖手术计划、术区准备、消毒、切开、探查、加强或转位、止血、引流、缝合、处理用物等步骤所需的人力资源和基本物质资源消耗。</t>
  </si>
  <si>
    <t>同一部位不得与“指/趾屈伸功能重建费”同时收取。</t>
  </si>
  <si>
    <t>013315000790001</t>
  </si>
  <si>
    <t>腕/踝屈伸功能重建费-儿童（加收）</t>
  </si>
  <si>
    <t>013315000800000</t>
  </si>
  <si>
    <t>指/趾屈伸功能重建费</t>
  </si>
  <si>
    <t>通过手术修复指、趾肌肉结构，恢复屈伸功能。价格涵盖手术计划、术区准备、消毒、切开、修复或重建、固定、止血、引流、缝合、处理用物等步骤所需的人力资源和基本物质资源消耗。</t>
  </si>
  <si>
    <t>013315000800001</t>
  </si>
  <si>
    <t>指/趾屈伸功能重建费-儿童（加收）</t>
  </si>
  <si>
    <t>013315000810000</t>
  </si>
  <si>
    <t>关节脱位内固定费（小关节）</t>
  </si>
  <si>
    <t>通过手术对于小关节脱位进行切开复位和内固定。价格涵盖手术计划、术区准备、消毒、止血、切开、复位、固定、修复、止血、引流、缝合、处理用物等步骤所需的人力资源和基本物质资源消耗。</t>
  </si>
  <si>
    <t>不与关节毗邻部位的骨折内固定费同时收取。</t>
  </si>
  <si>
    <t>013315000810001</t>
  </si>
  <si>
    <t>关节脱位内固定费（小关节）-儿童（加收）</t>
  </si>
  <si>
    <t>013315000820000</t>
  </si>
  <si>
    <t>关节脱位内固定费（大关节）</t>
  </si>
  <si>
    <t>通过手术对于大关节脱位进行切开复位和内固定。价格涵盖手术计划、术区准备、消毒、止血、切开、复位、固定、修复、止血、引流、缝合、处理用物等步骤所需的人力资源和基本物质资源消耗。</t>
  </si>
  <si>
    <t>013315000820001</t>
  </si>
  <si>
    <t>关节脱位内固定费（大关节）-儿童（加收）</t>
  </si>
  <si>
    <t>013315000830000</t>
  </si>
  <si>
    <t>关节松解费（小关节）</t>
  </si>
  <si>
    <t>通过手术松解小关节。价格涵盖手术计划、术区准备、消毒、切开、探查、松解、切除、止血、引流、缝合、处理用物等步骤所需的人力资源和基本物质资源消耗。</t>
  </si>
  <si>
    <t>缩窄性腱鞘炎切开术按55%收取。</t>
  </si>
  <si>
    <t>013315000830001</t>
  </si>
  <si>
    <t>关节松解费（小关节）-儿童（加收）</t>
  </si>
  <si>
    <t>013315000840000</t>
  </si>
  <si>
    <t>关节松解费（大关节）</t>
  </si>
  <si>
    <t>通过手术松解大关节。价格涵盖手术计划、术区准备、消毒、切开、探查、松解、切除、止血、引流、缝合、处理用物等步骤所需的人力资源和基本物质资源消耗。</t>
  </si>
  <si>
    <t>013315000840001</t>
  </si>
  <si>
    <t>关节松解费（大关节）-儿童（加收）</t>
  </si>
  <si>
    <t>013315000850000</t>
  </si>
  <si>
    <t>关节融合费（小关节）</t>
  </si>
  <si>
    <t>通过手术对无法进行重建的小关节进行融合。价格涵盖手术计划、术区准备、消毒、切开、截骨、植骨、固定、止血、引流、缝合、处理用物等步骤所需的人力资源和基本物质资源消耗。</t>
  </si>
  <si>
    <t>013315000850001</t>
  </si>
  <si>
    <t>关节融合费（小关节）-儿童（加收）</t>
  </si>
  <si>
    <t>013315000860000</t>
  </si>
  <si>
    <t>关节融合费（大关节）</t>
  </si>
  <si>
    <t>通过手术对无法进行重建的大关节进行融合。价格涵盖手术计划、术区准备、消毒、切开、截骨、植骨、固定、止血、引流、缝合、处理用物等步骤所需的人力资源和基本物质资源消耗。</t>
  </si>
  <si>
    <t>013315000860001</t>
  </si>
  <si>
    <t>关节融合费（大关节）-儿童（加收）</t>
  </si>
  <si>
    <t>013315000870000</t>
  </si>
  <si>
    <t>人工关节置换费（小关节）</t>
  </si>
  <si>
    <t>通过手术将人工关节假体置入相应位置。价格涵盖手术计划、术区准备、消毒、切开、修整、假体植入、止血、引流、缝合、处理用物等步骤所需的人力资源和基本物质资源消耗。</t>
  </si>
  <si>
    <t>013315000870001</t>
  </si>
  <si>
    <t>人工关节置换费（小关节）-儿童（加收）</t>
  </si>
  <si>
    <t>013315000870011</t>
  </si>
  <si>
    <t>人工关节置换费（小关节）-关节翻修（加收）</t>
  </si>
  <si>
    <t>013315000880000</t>
  </si>
  <si>
    <t>人工关节置换费（大关节）</t>
  </si>
  <si>
    <t>013315000880001</t>
  </si>
  <si>
    <t>人工关节置换费（大关节）-儿童（加收）</t>
  </si>
  <si>
    <t>013315000880011</t>
  </si>
  <si>
    <t>人工关节置换费（大关节）-关节翻修（加收）</t>
  </si>
  <si>
    <t>013315000890000</t>
  </si>
  <si>
    <t>人工关节取出费</t>
  </si>
  <si>
    <t>通过手术移除人工关节。价格涵盖手术计划、术区准备、消毒、切开、取出关节、清除组织、修复、固定、止血、引流、缝合、处理用物等步骤所需的人力资源和基本物质资源消耗。</t>
  </si>
  <si>
    <t>013315000890001</t>
  </si>
  <si>
    <t>人工关节取出费-儿童（加收）</t>
  </si>
  <si>
    <t>013315000900000</t>
  </si>
  <si>
    <t>半月板移植费</t>
  </si>
  <si>
    <t>通过手术将人工/同种异体/异种半月板植入膝关节。价格涵盖手术计划、术区准备、消毒、切开、探查、修整、固定移植半月板、止血、引流、缝合、处理用物等步骤所需的人力资源和基本物质资源消耗。</t>
  </si>
  <si>
    <t>每半月板</t>
  </si>
  <si>
    <t>013315000900001</t>
  </si>
  <si>
    <t>半月板移植费-儿童（加收）</t>
  </si>
  <si>
    <t>013315000910000</t>
  </si>
  <si>
    <t>骨骺移植费</t>
  </si>
  <si>
    <t>通过手术移植骨骺。价格涵盖手术计划、术区准备、消毒、切取、游离、移植、吻合、固定、止血、引流、缝合、处理用物等步骤所需的人力资源和基本物质资源消耗。</t>
  </si>
  <si>
    <t>013315000910001</t>
  </si>
  <si>
    <t>骨骺移植费-儿童（加收）</t>
  </si>
  <si>
    <t>013315000920000</t>
  </si>
  <si>
    <t>骨骺固定费</t>
  </si>
  <si>
    <t>通过手术固定病损骨骺。价格涵盖手术计划、术区准备、消毒、剥离、固定、止血、引流、缝合、处理用物等步骤所需的人力资源和基本物质资源消耗。</t>
  </si>
  <si>
    <t>013315000920001</t>
  </si>
  <si>
    <t>骨骺固定费-儿童（加收）</t>
  </si>
  <si>
    <t>013315000920100</t>
  </si>
  <si>
    <t>骨骺固定费-先天性巨指骺闭合（扩展）</t>
  </si>
  <si>
    <t>013315000930000</t>
  </si>
  <si>
    <t>肢体神经松解费</t>
  </si>
  <si>
    <t>通过手术松解肢体神经组织。价格涵盖手术计划、术区准备、消毒、切开、探查、松解、止血、引流、缝合、处理用物等步骤所需的人力资源和基本物质资源消耗。</t>
  </si>
  <si>
    <t>每根</t>
  </si>
  <si>
    <t>013315000930001</t>
  </si>
  <si>
    <t>肢体神经松解费-儿童（加收）</t>
  </si>
  <si>
    <t>013315000940000</t>
  </si>
  <si>
    <t>肢体神经修复费</t>
  </si>
  <si>
    <t>通过手术修复吻合肢体神经组织。价格涵盖手术计划、术区准备、消毒、切开、探查、修复、吻合、止血、引流、缝合、处理用物等步骤所需的人力资源和基本物质资源消耗。</t>
  </si>
  <si>
    <t>013315000940001</t>
  </si>
  <si>
    <t>肢体神经修复费-儿童（加收）</t>
  </si>
  <si>
    <t>013315000950000</t>
  </si>
  <si>
    <t>肢体血管吻合费</t>
  </si>
  <si>
    <t>通过手术吻合肢体血管。价格涵盖手术计划、术区准备、消毒、切开、探查、修复、吻合、止血、引流、缝合、处理用物等步骤所需的人力资源和基本物质资源消耗。</t>
  </si>
  <si>
    <t>013315000950001</t>
  </si>
  <si>
    <t>肢体血管吻合费-儿童（加收）</t>
  </si>
  <si>
    <t>013315000960000</t>
  </si>
  <si>
    <t>肌腱滑脱修复费</t>
  </si>
  <si>
    <t>通过手术将滑脱的肌腱复位。价格涵盖手术计划、术区准备、消毒、切开、探查、复位、重建、止血、引流、缝合、处理用物等步骤所需的人力资源和基本物质资源消耗。</t>
  </si>
  <si>
    <t>013315000960001</t>
  </si>
  <si>
    <t>肌腱滑脱修复费-儿童（加收）</t>
  </si>
  <si>
    <t>013315000970000</t>
  </si>
  <si>
    <t>肌腱/肌肉切取费</t>
  </si>
  <si>
    <t>通过手术切取肌腱/肌肉。价格涵盖手术计划、术区准备、消毒、切取、止血、引流、缝合、处理用物等步骤所需的人力资源和基本物质资源消耗。</t>
  </si>
  <si>
    <t>013315000970001</t>
  </si>
  <si>
    <t>肌腱/肌肉切取费-儿童（加收）</t>
  </si>
  <si>
    <t>013315000980000</t>
  </si>
  <si>
    <t>肌腱/肌肉松解费</t>
  </si>
  <si>
    <t>通过手术松解粘连的肌腱/肌肉。价格涵盖手术计划、术区准备、消毒、切开、松解、止血、引流、缝合、处理用物等步骤所需的人力资源和基本物质资源消耗。</t>
  </si>
  <si>
    <t>013315000980001</t>
  </si>
  <si>
    <t>肌腱/肌肉松解费-儿童（加收）</t>
  </si>
  <si>
    <t>013315000990000</t>
  </si>
  <si>
    <t>肢体肌腱修复费</t>
  </si>
  <si>
    <t>通过手术修复吻合肢体肌腱韧带。价格涵盖手术计划、术区准备、消毒、切开、探查、修复、吻合、止血、引流、缝合、处理用物等步骤所需的人力资源和基本物质资源消耗。</t>
  </si>
  <si>
    <t>013315000990001</t>
  </si>
  <si>
    <t>肢体肌腱修复费-儿童（加收）</t>
  </si>
  <si>
    <t>013315001000000</t>
  </si>
  <si>
    <t>肌腱/肌肉移位成形费</t>
  </si>
  <si>
    <t>通过手术进行肌肉/肌腱移位或成形。价格涵盖手术计划、术区准备、消毒、切开、移位或成形、固定、止血、引流、缝合、处理用物等步骤所需的人力资源和基本物质资源消耗。</t>
  </si>
  <si>
    <t>013315001000001</t>
  </si>
  <si>
    <t>肌腱/肌肉移位成形费-儿童（加收）</t>
  </si>
  <si>
    <t>013315001010000</t>
  </si>
  <si>
    <t>肌腱移植费</t>
  </si>
  <si>
    <t>通过手术移植自体/同种异体/异种/人工肌腱组织。价格涵盖手术计划、术区准备、消毒、切开、移植、固定、止血、引流、缝合、处理用物等步骤所需的人力资源和基本物质资源消耗。</t>
  </si>
  <si>
    <t>013315001010001</t>
  </si>
  <si>
    <t>肌腱移植费-儿童（加收）</t>
  </si>
  <si>
    <t>013315001020000</t>
  </si>
  <si>
    <t>深层软组织病灶切除费（常规）</t>
  </si>
  <si>
    <t>通过手术切除深层软组织肿瘤、炎性病变、血肿、脓肿、囊肿等病灶。价格涵盖手术计划、术区准备、消毒、切开、分离、切除、止血、引流、缝合、处理用物等步骤所需的人力资源和基本物质资源消耗。</t>
  </si>
  <si>
    <t>1.本项目所称“深层软组织”指：深筋膜及以下组织。
2.腱鞘囊肿切除术、拇囊炎手术治疗按55%收取。</t>
  </si>
  <si>
    <t>013315001020001</t>
  </si>
  <si>
    <t>深层软组织病灶切除费（常规）-儿童（加收）</t>
  </si>
  <si>
    <t>013315001030000</t>
  </si>
  <si>
    <t>深层软组织病灶切除费（复杂）</t>
  </si>
  <si>
    <t>通过手术切除复杂情形下深层软组织肿瘤、炎性病变、血肿、脓肿、囊肿等病灶。价格涵盖手术计划、术区准备、消毒、切开、分离、切除、止血、引流、缝合、处理用物等步骤所需的人力资源和基本物质资源消耗。</t>
  </si>
  <si>
    <t>1.本项目所称“深层软组织”指：深筋膜及以下组织。
2.本项目所称“复杂”指：恶性肿瘤根治性切除、病灶累计面积大于体表面积5%的情况。</t>
  </si>
  <si>
    <t>013315001030001</t>
  </si>
  <si>
    <t>深层软组织病灶切除费（复杂）-儿童（加收）</t>
  </si>
  <si>
    <t>013315001040000</t>
  </si>
  <si>
    <t>筋膜间室综合征切开减压费</t>
  </si>
  <si>
    <t>通过手术切开皮肤及筋膜间室。价格涵盖手术计划、术区准备、消毒、切开、探查、止血、引流、缝合、处理用物等步骤所需的人力资源和基本物质资源消耗。</t>
  </si>
  <si>
    <t>本项目所称“部位”指：单侧的腰臀、大腿、小腿、前臂、上臂、手、足。</t>
  </si>
  <si>
    <t>013315001040001</t>
  </si>
  <si>
    <t>筋膜间室综合征切开减压费-儿童（加收）</t>
  </si>
  <si>
    <t>013315001050000</t>
  </si>
  <si>
    <t>胸廓出口综合征手术费</t>
  </si>
  <si>
    <t>通过手术松解颈部及胸部神经压迫。价格涵盖手术计划、术区准备、消毒、切开、探查、切除、松解、止血、引流、缝合、处理用物等步骤所需的人力资源和基本物质资源消耗。</t>
  </si>
  <si>
    <t>013315001050001</t>
  </si>
  <si>
    <t>胸廓出口综合征手术费-儿童（加收）</t>
  </si>
  <si>
    <t>六</t>
  </si>
  <si>
    <t>2401、3101、3302</t>
  </si>
  <si>
    <t>神经系统类</t>
  </si>
  <si>
    <t>使用说明：
1.医疗服务的政府指导价为最高限价，下浮不限；同时，医疗机构实施治疗过程中有关创新改良，采取“现有项目兼容”的方式简化处理，无需申报新增医疗服务价格项目，向所属医保部门报备后直接按照对应的整合项目执行。
2.“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4.“扩展”，指同一项目下以不同方式提供或在不同场景应用时，只扩展价格项目适用范围、不额外加价的一类子项，子项的价格按主项目执行。
5.“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6.所称的“穿刺”为主项操作涉及的必要穿刺技术，价格构成中的穿刺操作不可收取相关费用；独立穿刺项目可按相应治疗价格项目收取。
7.涉及“包括……”“……等”的，属于开放型表述，所指对象不仅局限于表述中列明的事项，也包括未列明的同类事项。
8.未尽事项，如等离子、激光、射频、微波等手术辅助操作、活检取材、组织瓣制备、清创缝合等，将在辅助操作类、检验病理类、体被系统类、一般治疗类等其他立项指南中单独列示，各地医保部门可暂按现行价格政策执行。
9.其他学科开展相应项目时，可据实收费。
10.医疗机构在开展相关操作时，开放手术与经内镜手术执行相同的价格标准，内镜辅助操作不再另行收费。
11.本指南中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
12.同台设备可完成多项检查项目时，床旁加收只能收取一次。</t>
  </si>
  <si>
    <t>012401000010000</t>
  </si>
  <si>
    <t>脑电图检查费</t>
  </si>
  <si>
    <t>通过脑电图仪器采集分析脑电活动。价格涵盖设备准备、安装、记录、分析、出具报告等步骤所需的人力资源和基本物质资源消耗。</t>
  </si>
  <si>
    <t>1.本项目所称“特殊电极脑电图检查”指：使用鼻咽、蝶骨、皮层特殊电极进行脑电图检查。
2.本项目所称“特殊诱发脑电图检查”指：光、电等特殊诱发后进行脑电图检查。
3.本项目所称“高密度脑电图”指：128导联及以上脑电图。
4.4个小时及以内按一次收费，4个小时以上每增加1小时按20%加收。
5.常规脑电图检查按77元收取。</t>
  </si>
  <si>
    <t>012401000010001</t>
  </si>
  <si>
    <t>脑电图检查费-床旁（加收）</t>
  </si>
  <si>
    <t>012401000010011</t>
  </si>
  <si>
    <t>脑电图检查费-特殊电极脑电图检查（加收）</t>
  </si>
  <si>
    <t>012401000010021</t>
  </si>
  <si>
    <t>脑电图检查费-特殊诱发脑电图检查（加收）</t>
  </si>
  <si>
    <t>012401000010031</t>
  </si>
  <si>
    <t>脑电图检查费-高密度脑电图检查（加收）</t>
  </si>
  <si>
    <t>012401000020000</t>
  </si>
  <si>
    <t>脑磁图检查费</t>
  </si>
  <si>
    <t>通过仪器采集分析脑磁图电波，价格涵盖设备准备、安装、定位、采集、记录、出具报告等步骤所需的人力资源和基本物质资源消耗。</t>
  </si>
  <si>
    <t>012401000030000</t>
  </si>
  <si>
    <t>针极肌电图检查费</t>
  </si>
  <si>
    <t>通过仪器采集分析静息状态或特定运动中各组肌群数据。价格涵盖设备准备、安装、采集、分析、出具报告等步骤所需的人力资源和基本物质资源消耗。</t>
  </si>
  <si>
    <t>1.次指1条肌肉，每增加1条肌肉按100%加收，最高收费不超过480元。
2.震颤分析按单侧（头部左右侧、单肢）收费。</t>
  </si>
  <si>
    <t>012401000030001</t>
  </si>
  <si>
    <t>针极肌电图检查费-床旁（加收）</t>
  </si>
  <si>
    <t>012401000030011</t>
  </si>
  <si>
    <t>针极肌电图检查费-单纤维检查（加收）</t>
  </si>
  <si>
    <t>012401000030021</t>
  </si>
  <si>
    <t>针极肌电图检查费-震颤分析（加收）</t>
  </si>
  <si>
    <t>012401000040000</t>
  </si>
  <si>
    <t>神经传导速度测定费</t>
  </si>
  <si>
    <t>通过仪器对感觉神经或混合神经进行测量。价格涵盖设备准备、安装、刺激、分析、出具报告等步骤所需的人力资源和基本物质资源消耗。</t>
  </si>
  <si>
    <t>长时程运动诱发试验按次收费。</t>
  </si>
  <si>
    <t>012401000040001</t>
  </si>
  <si>
    <t>神经传导速度测定费-床旁（加收）</t>
  </si>
  <si>
    <t>012401000040011</t>
  </si>
  <si>
    <t>神经传导速度测定费-长时程运动诱发试验（加收）</t>
  </si>
  <si>
    <t>012401000040021</t>
  </si>
  <si>
    <t>神经传导速度测定费-寸移运动神经传导测定（加收）</t>
  </si>
  <si>
    <t>012401000050000</t>
  </si>
  <si>
    <t>神经电图费</t>
  </si>
  <si>
    <t>通过仪器刺激周围神经，评定H反射、F波、瞬目反射以及重复神经电刺激等周围神经功能。价格涵盖设备准备、安装、刺激、记录、分析、出具报告等步骤所需的人力资源和基本物质资源消耗。</t>
  </si>
  <si>
    <t>012401000050001</t>
  </si>
  <si>
    <t>神经电图费-床旁（加收）</t>
  </si>
  <si>
    <t>012401000060000</t>
  </si>
  <si>
    <t>皮肤交感反应检查费</t>
  </si>
  <si>
    <t>通过仪器刺激对四肢交感神经功能进行检查。价格涵盖设备准备、安装、刺激、采集、分析、出具报告等步骤所需的人力资源和基本物质资源消耗。</t>
  </si>
  <si>
    <t>012401000070000</t>
  </si>
  <si>
    <t>事件相关电位费</t>
  </si>
  <si>
    <t>通过采集脑诱发电位，对患者注意力、记忆力等认知功能进行评估。价格涵盖设备准备、安装、刺激、采集、分析、出具报告等步骤所需的人力资源和基本物质资源消耗。</t>
  </si>
  <si>
    <t>一次检查评估收费不超过330元。</t>
  </si>
  <si>
    <t>012401000080000</t>
  </si>
  <si>
    <t>脑干听觉诱发电位费</t>
  </si>
  <si>
    <t>通过仪器测定主观听阈和双侧听觉诱发电位，评定听觉传导通路功能。价格涵盖设备准备、安装、刺激、采集、分析、出具报告等步骤所需的人力资源和基本物质资源消耗。</t>
  </si>
  <si>
    <t>不与耳鼻喉科立项指南中的“听阈检查费”同时收取。</t>
  </si>
  <si>
    <t>012401000080001</t>
  </si>
  <si>
    <t>脑干听觉诱发电位费-床旁（加收）</t>
  </si>
  <si>
    <t>012401000090000</t>
  </si>
  <si>
    <t>体感诱发电位费</t>
  </si>
  <si>
    <t>通过刺激体感通路采集分析诱发电位。价格涵盖设备准备、安装、刺激、采集、分析、出具报告等步骤所需的人力资源和基本物质资源消耗。</t>
  </si>
  <si>
    <t>单肢</t>
  </si>
  <si>
    <t>012401000090001</t>
  </si>
  <si>
    <t>体感诱发电位费-床旁（加收）</t>
  </si>
  <si>
    <t>012401000100000</t>
  </si>
  <si>
    <t>运动诱发电位费</t>
  </si>
  <si>
    <t>通过刺激运动通路采集分析诱发电位。价格涵盖设备准备、安装、刺激、采集、分析、出具报告等步骤所需的人力资源和基本物质资源消耗。</t>
  </si>
  <si>
    <t>012401000110000</t>
  </si>
  <si>
    <t>睡眠神经多导监测费</t>
  </si>
  <si>
    <t>重点对睡眠状态下患者脑电、肌电、心电等电生理指标进行监测，同步监测患者体动、呼吸行为和功能。价格涵盖设备准备、安装、记录、分析、出具报告等步骤所需的人力资源和基本物质资源消耗。</t>
  </si>
  <si>
    <t>不与呼吸系统类立项指南中的“睡眠呼吸监测费”同时收取。</t>
  </si>
  <si>
    <t>012401000110001</t>
  </si>
  <si>
    <t>睡眠神经多导监测费-便携睡眠神经多导监测（减收）</t>
  </si>
  <si>
    <t>012401000120000</t>
  </si>
  <si>
    <t>颅内压监测费（有创）</t>
  </si>
  <si>
    <t>通过有创方式监测颅内压变化。价格涵盖摆位、设备准备、安装、监测、记录、分析等步骤所需的人力资源和基本物质资源消耗。</t>
  </si>
  <si>
    <t>012401000130000</t>
  </si>
  <si>
    <t>颅内压监测费（无创）</t>
  </si>
  <si>
    <t>通过无创方式监测颅内压变化。价格涵盖摆位、设备准备、安装、监测、记录、分析等步骤所需的人力资源和基本物质资源消耗。</t>
  </si>
  <si>
    <t>012401000140000</t>
  </si>
  <si>
    <t>脑血管造影费</t>
  </si>
  <si>
    <t>通过介入方式对脑血管进行造影检查。价格涵盖手术计划、术区准备、消毒铺巾、建立通路、脑血管造影、撤除、闭合血管通路等步骤所需的人力资源和基本物质资源消耗。</t>
  </si>
  <si>
    <t>次指3根及以下血管，超过3根血管，每增加1根血管按33%加收。一次收费不得超过7280元。</t>
  </si>
  <si>
    <t>012401000150000</t>
  </si>
  <si>
    <t>脊髓血管造影费</t>
  </si>
  <si>
    <t>通过介入方式对脊髓血管进行造影检查。价格涵盖手术计划、术区准备、消毒铺巾、建立通路、脊髓血管造影、撤除、闭合血管通路等步骤所需的人力资源和基本物质资源消耗。</t>
  </si>
  <si>
    <t>次指4根及以下血管，超过4根血管，每增加1根血管按25%加收。一次收费不得超过11970元。</t>
  </si>
  <si>
    <t>013101000020000</t>
  </si>
  <si>
    <t>无创神经刺激治疗费</t>
  </si>
  <si>
    <t>通过仪器经颅电/磁刺激神经系统的相关部位。价格涵盖连接电极、设置参数、电/磁刺激治疗等步骤所需的人力资源和基本物质资源消耗。</t>
  </si>
  <si>
    <t>013302000030000</t>
  </si>
  <si>
    <t>脑血管球囊扩张费（介入）</t>
  </si>
  <si>
    <t>通过球囊扩张脑血管。价格涵盖手术计划、术区准备、消毒铺巾、建立通路、球囊扩张、撤除、闭合通路，必要时造影确认治疗效果等步骤所需的人力资源和基本物质资源消耗。不含脑血管造影费用。</t>
  </si>
  <si>
    <t>1.同一血管扩张颅内和颅外多处狭窄的按2根血管计价，颅内部分适用颅内血管加收。
2.脑静脉窦扩张适用颅内血管加收。
3.脑血管治疗后立即行造影确认治疗效果的，不得重复收取脑血管造影费用。</t>
  </si>
  <si>
    <t>013302000030001</t>
  </si>
  <si>
    <t>脑血管球囊扩张费（介入）-儿童（加收）</t>
  </si>
  <si>
    <t>013302000030011</t>
  </si>
  <si>
    <t>脑血管球囊扩张费（介入）-颅内血管（加收）</t>
  </si>
  <si>
    <t>013302000040000</t>
  </si>
  <si>
    <t>脑血管支架置入费（介入）</t>
  </si>
  <si>
    <t>通过支架扩张脑血管。价格涵盖手术计划、术区准备、消毒铺巾、建立通路、支架置入、撤除、闭合通路，必要时球囊扩张及造影确认治疗效果等步骤所需的人力资源和基本物质资源消耗。不含脑血管造影费用。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</si>
  <si>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</si>
  <si>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013302000040001</t>
  </si>
  <si>
    <t>脑血管支架置入费（介入）-儿童（加收）</t>
  </si>
  <si>
    <t>013302000040011</t>
  </si>
  <si>
    <t>脑血管支架置入费（介入）-颅内血管（加收）</t>
  </si>
  <si>
    <t>013302000050000</t>
  </si>
  <si>
    <t>慢性闭塞脑血管逆向再通费（介入）</t>
  </si>
  <si>
    <t>通过血管闭塞端近段及远端两端操作开通血管。价格涵盖手术计划、导管送至闭塞段远端、连通闭塞段两端的血管腔、闭合通路，必要时造影确认治疗效果等步骤所需的人力资源和基本物质资源消耗。不含脑血管造影费用。</t>
  </si>
  <si>
    <t>013302000050001</t>
  </si>
  <si>
    <t>慢性闭塞脑血管逆向再通费（介入）-儿童（加收）</t>
  </si>
  <si>
    <t>013302000050011</t>
  </si>
  <si>
    <t>慢性闭塞脑血管逆向再通费（介入）-颅内血管（加收）</t>
  </si>
  <si>
    <t>013302000060000</t>
  </si>
  <si>
    <t>脑血管腔内减容费（介入）</t>
  </si>
  <si>
    <t>通过激光、旋切、旋磨、振波、血栓抽吸等各种物理或机械方式消除脑血管腔内斑块或血栓。价格涵盖手术计划、术区准备、消毒铺巾、建立通路、通过各种方式消除斑块、撤除、闭合通路，必要时造影确认治疗效果等步骤所需的人力资源和基本物质资源消耗。不含脑血管造影费用。</t>
  </si>
  <si>
    <t>013302000060001</t>
  </si>
  <si>
    <t>脑血管腔内减容费（介入）-儿童（加收）</t>
  </si>
  <si>
    <t>013302000070000</t>
  </si>
  <si>
    <t>脑血管腔内溶栓费（介入）</t>
  </si>
  <si>
    <t>通过介入方式对脑部栓塞的血管进行药物溶栓、疏通治疗。价格涵盖手术计划、术区准备、消毒铺巾、建立通路、放置导丝导管、推注溶栓药物、撤出、闭合通路，必要时造影确认治疗效果等步骤所需的人力资源和基本物质资源消耗。不含脑血管造影费用。</t>
  </si>
  <si>
    <t>013302000070001</t>
  </si>
  <si>
    <t>脑血管腔内溶栓费（介入）-儿童（加收）</t>
  </si>
  <si>
    <t>013302000070100</t>
  </si>
  <si>
    <t>脑血管腔内溶栓费（介入）-脑血管腔内化疗费（扩展）</t>
  </si>
  <si>
    <t>013302000080000</t>
  </si>
  <si>
    <t>脑血管栓塞费（介入）</t>
  </si>
  <si>
    <t>通过介入方式将栓塞物质导入脑血管。价格涵盖完成手术计划、术区准备、消毒铺巾、建立通路、穿刺置管、填塞、撤出、闭合通路，必要时造影确认治疗效果等步骤所需的人力资源和基本物质资源消耗。不含脑血管造影费用。</t>
  </si>
  <si>
    <t>013302000080001</t>
  </si>
  <si>
    <t>脑血管栓塞费（介入）-儿童（加收）</t>
  </si>
  <si>
    <t>013302000080011</t>
  </si>
  <si>
    <t>脑血管栓塞费（介入）-脑血管畸形栓塞（加收）</t>
  </si>
  <si>
    <t>013302000090000</t>
  </si>
  <si>
    <t>颅内动脉瘤栓塞费（介入）</t>
  </si>
  <si>
    <t>通过介入方式将栓塞物质导入颅内动脉瘤。价格涵盖完成手术计划、术区准备、消毒铺巾、建立通路、穿刺置管、填塞、撤出、闭合通路，必要时造影确认治疗效果等步骤所需的人力资源和基本物质资源消耗。不含脑血管造影费用。</t>
  </si>
  <si>
    <t>013302000090001</t>
  </si>
  <si>
    <t>颅内动脉瘤栓塞费（介入）-儿童（加收）</t>
  </si>
  <si>
    <t>013302000100000</t>
  </si>
  <si>
    <t>脊髓血管栓塞费（介入）</t>
  </si>
  <si>
    <t>通过介入方式将栓塞物质导入脊髓血管。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</si>
  <si>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013302000100001</t>
  </si>
  <si>
    <t>脊髓血管栓塞费（介入）-儿童（加收）</t>
  </si>
  <si>
    <t>013302000100011</t>
  </si>
  <si>
    <t>脊髓血管栓塞费（介入）-脊髓血管畸形栓塞（加收）</t>
  </si>
  <si>
    <t>013302000110000</t>
  </si>
  <si>
    <t>颅内电极置入费（表面电极）</t>
  </si>
  <si>
    <t>将电极和（或）电刺激器等各类信号传导装置临时或永久置入患者颅内。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</si>
  <si>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</si>
  <si>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013302000110001</t>
  </si>
  <si>
    <t>颅内电极置入费（表面电极）-儿童（加收）</t>
  </si>
  <si>
    <t>013302000120000</t>
  </si>
  <si>
    <t>颅内电极置入费（深部电极）</t>
  </si>
  <si>
    <t>1.本项目所称“深部电极”指：侵入脑实质组织的电极。
2.次指置入3个及3个以内电极，超过3个电极，每增加1个电极按10%加收。以8个电极置入费用设置封顶线。
3.同台手术不得同时收取“颅内电极取出费”。</t>
  </si>
  <si>
    <t>013302000120001</t>
  </si>
  <si>
    <t>颅内电极置入费（深部电极）-儿童（加收）</t>
  </si>
  <si>
    <t>013302000130000</t>
  </si>
  <si>
    <t>颅内电极取出费</t>
  </si>
  <si>
    <t>通过各种方式将置入脑内的电极/电刺激器取出。价格涵盖手术计划、术区准备、消毒铺巾、切开、取出、缝合等步骤所需的人力资源和基本物质资源消耗。</t>
  </si>
  <si>
    <t>013302000130001</t>
  </si>
  <si>
    <t>颅内电极取出费-儿童（加收）</t>
  </si>
  <si>
    <t>013302000010000</t>
  </si>
  <si>
    <t>侵入式脑机接口置入费</t>
  </si>
  <si>
    <t>通过将脑机接口系统置入大脑皮层或特定神经区域，实时采集神经信号，实现大脑与外部设备的信息交互。价格涵盖手术计划、术区准备、消毒铺巾、定位、穿刺或切开、脑电极置入、参数调整、信号调试与验证、固定及缝合等步骤所需的人力资源和基本物质资源消耗。</t>
  </si>
  <si>
    <t>同台手术不得同时收取“侵入式脑机接口取出费”。</t>
  </si>
  <si>
    <t>013302000010001</t>
  </si>
  <si>
    <t>侵入式脑机接口置入费-儿童（加收）</t>
  </si>
  <si>
    <t>013302000020000</t>
  </si>
  <si>
    <t>侵入式脑机接口取出费</t>
  </si>
  <si>
    <t>通过手术方式将已置入大脑皮层或特定神经区域的脑机接口系统取出。价格涵盖手术计划、术区准备、消毒铺巾、定位、穿刺或切开、脑电极取出、信号接口断连、创面修复、固定缝合等步骤所需的人力资源和基本物质资源消耗。</t>
  </si>
  <si>
    <t>013302000020001</t>
  </si>
  <si>
    <t>侵入式脑机接口取出费-儿童（加收）</t>
  </si>
  <si>
    <t>013101000010000</t>
  </si>
  <si>
    <t>非侵入式脑机接口适配费</t>
  </si>
  <si>
    <t>通过外部放置的电极采集脑电信号，进行脑机接口系统的调试和功能监测。价格涵盖设备准备、外部电极放置与调整、信号采集与实时监控、算法调试、功能验证、数据分析及系统优化等步骤所需的人力资源和基本物质资源消耗。</t>
  </si>
  <si>
    <t>013302000140000</t>
  </si>
  <si>
    <t>脊髓电极置入费</t>
  </si>
  <si>
    <t>将电极和（或）电刺激器等各类信号传导装置临时或永久置入患者脊髓。价格涵盖手术计划、术区准备、消毒铺巾、定位、穿刺或切开、电极置入、参数调整、效果测试、固定、缝合等步骤所需的人力资源和基本物质资源消耗。</t>
  </si>
  <si>
    <t>1.本项目所称“脊髓”指：硬膜外、硬膜下、脊髓表面、脊髓内和椎管内神经根。
2.同台手术不得同时收取“脊髓电极取出费”。
3.电极置入按此标准收取，电刺激器置入按照60%收取。</t>
  </si>
  <si>
    <t>013302000140001</t>
  </si>
  <si>
    <t>脊髓电极置入费-儿童（加收）</t>
  </si>
  <si>
    <t>013302000150000</t>
  </si>
  <si>
    <t>脊髓电极取出费</t>
  </si>
  <si>
    <t>通过各种方式将置入脊髓的电极电刺激器取出。价格涵盖手术计划、术区准备、消毒铺巾、切开、取出、缝合等步骤所需的人力资源和基本物质资源消耗。</t>
  </si>
  <si>
    <t>013302000150001</t>
  </si>
  <si>
    <t>脊髓电极取出费-儿童（加收）</t>
  </si>
  <si>
    <t>013302000160000</t>
  </si>
  <si>
    <t>周围神经电极置入费</t>
  </si>
  <si>
    <t>将电极和（或）电刺激器等各类信号传导装置临时或永久置入患者周围神经。价格涵盖手术计划、术区准备、消毒铺巾、定位、穿刺或切开、电极置入、参数调整、效果测试、固定、缝合等步骤所需的人力资源和基本物质资源消耗。</t>
  </si>
  <si>
    <t>同台手术不得同时收取“周围神经电极取出费”。</t>
  </si>
  <si>
    <t>013302000160001</t>
  </si>
  <si>
    <t>周围神经电极置入费-儿童（加收）</t>
  </si>
  <si>
    <t>013302000160100</t>
  </si>
  <si>
    <t>周围神经电极置入费-迷走神经刺激器置入（扩展）</t>
  </si>
  <si>
    <t>013302000161100</t>
  </si>
  <si>
    <t>周围神经电极置入费-骶神经刺激装置永久置入（扩展）</t>
  </si>
  <si>
    <t>013302000170000</t>
  </si>
  <si>
    <t>周围神经电极取出费</t>
  </si>
  <si>
    <t>通过各种方式将置入周围神经的电极/电刺激器取出。价格涵盖手术计划、术区准备、消毒铺巾、切开、取出、缝合等步骤所需的人力资源和基本物质资源消耗。</t>
  </si>
  <si>
    <t>013302000170001</t>
  </si>
  <si>
    <t>周围神经电极取出费-儿童（加收）</t>
  </si>
  <si>
    <t>012401000160000</t>
  </si>
  <si>
    <t>神经电生理定位监测费</t>
  </si>
  <si>
    <t>通过已置入和（或）贴附的电极等监测装置，实时定位和（或）监测术中神经功能状态。价格涵盖刺激、定位、监测等步骤所需的人力资源和基本物质资源消耗。</t>
  </si>
  <si>
    <t>013302000180000</t>
  </si>
  <si>
    <t>颅内探查费</t>
  </si>
  <si>
    <t>通过手术探查颅内情况。价格涵盖手术计划、术区准备、消毒铺巾、开颅、探查、关颅、缝合、处理手术用具等步骤所需的人力资源和基本物质资源消耗。</t>
  </si>
  <si>
    <t>013302000180001</t>
  </si>
  <si>
    <t>颅内探查费-儿童（加收）</t>
  </si>
  <si>
    <t>013302000190000</t>
  </si>
  <si>
    <t>颅脑穿刺引流费</t>
  </si>
  <si>
    <t>通过对硬膜外/硬膜下/脊膜外穿刺、置管引流。价格涵盖定位、消毒铺巾、钻孔或切皮钻孔、穿刺、排液、固定、置管引流、缝合等步骤所需的人力资源和基本物质资源消耗。</t>
  </si>
  <si>
    <t>1.颅脑穿刺引流按每钻孔计为一次。
2.腰大池穿刺引流按每脊柱节段计为一次。
3.枕大池穿刺（引流）、硬脑膜下穿刺（引流）、腰大池穿刺（引流）每次按300元收取。</t>
  </si>
  <si>
    <t>013302000190001</t>
  </si>
  <si>
    <t>颅脑穿刺引流费-儿童（加收）</t>
  </si>
  <si>
    <t>013302000190011</t>
  </si>
  <si>
    <t>颅脑穿刺引流费-脑内穿刺引流（加收）</t>
  </si>
  <si>
    <t>013302000190100</t>
  </si>
  <si>
    <t>颅脑穿刺引流费-腰大池穿刺引流（扩展）</t>
  </si>
  <si>
    <t>013302000200000</t>
  </si>
  <si>
    <t>脑脊液置换费</t>
  </si>
  <si>
    <t>通过引流脑脊液，并注射无菌生理盐水、人工脑脊液等，对脑脊液进行置换。价格涵盖手术计划、术区准备、消毒铺巾、穿刺、引流、注射无菌生理盐水或人工脑脊液等步骤所需的人力资源和基本物质资源消耗。</t>
  </si>
  <si>
    <t>013302000200001</t>
  </si>
  <si>
    <t>脑脊液置换费-儿童（加收）</t>
  </si>
  <si>
    <t>013302000210000</t>
  </si>
  <si>
    <t>颅内储液装置置入费</t>
  </si>
  <si>
    <t>通过各种方式在颅内或椎管内置入储液装置及管路，并于皮下置入储液囊。价格涵盖定位、切开、置入脑脊液储液装置、缝合等步骤所需的人力资源和基本物质资源消耗。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</si>
  <si>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</si>
  <si>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013302000210001</t>
  </si>
  <si>
    <t>颅内储液装置置入费-儿童（加收）</t>
  </si>
  <si>
    <t>013302000220000</t>
  </si>
  <si>
    <t>颅内储液装置取出费</t>
  </si>
  <si>
    <t>通过各种方式将置入的储液装置及管路取出。价格涵盖手术计划、术区准备、消毒铺巾、切开、取出、缝合等步骤所需的人力资源和基本物质资源消耗。</t>
  </si>
  <si>
    <t>013302000220001</t>
  </si>
  <si>
    <t>颅内储液装置取出费-儿童（加收）</t>
  </si>
  <si>
    <t>013302000230000</t>
  </si>
  <si>
    <t>颅内储液装置换管费</t>
  </si>
  <si>
    <t>通过各种方式更换置入的储液装置及管路。价格涵盖手术计划、术区准备、消毒铺巾、切开、更换、缝合等步骤所需的人力资源和基本物质资源消耗。</t>
  </si>
  <si>
    <t>不与“颅内储液装置置入费”、“颅内储液装置取出费”同时收取。</t>
  </si>
  <si>
    <t>013302000230001</t>
  </si>
  <si>
    <t>颅内储液装置换管费-儿童（加收）</t>
  </si>
  <si>
    <t>013302000240000</t>
  </si>
  <si>
    <t>开颅颅内减压费</t>
  </si>
  <si>
    <t>通过手术去除部分颅骨、脑组织或其他病变部位，降低颅内压。价格涵盖手术计划、术区准备、消毒铺巾、开颅、减压处理、缝合等步骤所需的人力资源和基本物质资源消耗。</t>
  </si>
  <si>
    <t>013302000240001</t>
  </si>
  <si>
    <t>开颅颅内减压费-儿童（加收）</t>
  </si>
  <si>
    <t>013302000250000</t>
  </si>
  <si>
    <t>颅内病变切除费（常规）</t>
  </si>
  <si>
    <t>通过去除、离断、毁损等手术方式治疗颅内病变。价格涵盖手术计划、术区准备、消毒铺巾、开颅、探查、治疗病变、关颅等步骤所需的人力资源和基本物质资源消耗。</t>
  </si>
  <si>
    <t>013302000250001</t>
  </si>
  <si>
    <t>颅内病变切除费（常规）-儿童（加收）</t>
  </si>
  <si>
    <t>013302000260000</t>
  </si>
  <si>
    <t>颅内病变切除费（复杂）</t>
  </si>
  <si>
    <t>通过去除、离断、毁损等手术方式治疗复杂颅内病变。价格涵盖手术计划、术区准备、消毒铺巾、开颅、探查、治疗病变、关颅等步骤所需的人力资源和基本物质资源消耗。</t>
  </si>
  <si>
    <t>本项目所称“复杂”指：幕下病变、累及重要血管（浅部及深部动静脉、静脉窦）、累及功能区、血管病变、多个病灶切除、病变最大径大于30mm、病变弥散。</t>
  </si>
  <si>
    <t>013302000260001</t>
  </si>
  <si>
    <t>颅内病变切除费（复杂）-儿童（加收）</t>
  </si>
  <si>
    <t>013302000270000</t>
  </si>
  <si>
    <t>颅底病变切除费（常规）</t>
  </si>
  <si>
    <t>通过手术切除或清除颅底病变。价格涵盖手术计划、术区准备、消毒铺巾、开颅、探查、治疗病变、关颅等步骤所需的人力资源和基本物质资源消耗。</t>
  </si>
  <si>
    <t>013302000270001</t>
  </si>
  <si>
    <t>颅底病变切除费（常规）-儿童（加收）</t>
  </si>
  <si>
    <t>013302000280000</t>
  </si>
  <si>
    <t>颅底病变切除费（复杂）</t>
  </si>
  <si>
    <t>通过手术切除或清除颅底的复杂病变。价格涵盖手术计划、术区准备、消毒铺巾、开颅、探查、治疗病变、关颅等步骤所需的人力资源和基本物质资源消耗。</t>
  </si>
  <si>
    <t>本项目所称“复杂”指：病变累及硬膜内的脑与神经结构、累及重要的脑血管（浅部及深部动静脉、静脉窦）、血管病变、多个病灶切除、病变最大径大于30mm、病变弥散。</t>
  </si>
  <si>
    <t>013302000280001</t>
  </si>
  <si>
    <t>颅底病变切除费（复杂）-儿童（加收）</t>
  </si>
  <si>
    <t>013302000290000</t>
  </si>
  <si>
    <t>颅骨病变切除费</t>
  </si>
  <si>
    <t>通过手术切除异常增殖的颅骨组织，修复颅骨结构。价格涵盖手术计划、术区准备、消毒铺巾、开颅、增殖骨切除、颅骨重塑、闭合切口等步骤所需的人力资源和基本物质资源消耗。</t>
  </si>
  <si>
    <t>不与“颅骨修复费”、“颅骨重建费”同时收取。</t>
  </si>
  <si>
    <t>013302000290001</t>
  </si>
  <si>
    <t>颅骨病变切除费-儿童（加收）</t>
  </si>
  <si>
    <t>013302000300000</t>
  </si>
  <si>
    <t>颅骨修复费</t>
  </si>
  <si>
    <t>通过手术修复外伤、畸形、感染等多种情况导致的颅骨缺损。价格涵盖手术计划、术区准备、消毒铺巾、切开、修复、缝合等步骤所需的人力资源和基本物质资源消耗。</t>
  </si>
  <si>
    <t>不与“颅骨病变切除费”、“颅骨重建费”同时收取。</t>
  </si>
  <si>
    <t>013302000300001</t>
  </si>
  <si>
    <t>颅骨修复费-儿童（加收）</t>
  </si>
  <si>
    <t>013302000310000</t>
  </si>
  <si>
    <t>颅骨重建费</t>
  </si>
  <si>
    <t>通过手术重建颅骨形态。价格涵盖手术计划、术区准备、消毒铺巾、颅骨重建等步骤所需的人力资源和基本物质资源消耗。</t>
  </si>
  <si>
    <t>不与“颅骨病变切除费”、“颅骨修复费”同时收取。</t>
  </si>
  <si>
    <t>013302000310001</t>
  </si>
  <si>
    <t>颅骨重建费-儿童（加收）</t>
  </si>
  <si>
    <t>013302000320000</t>
  </si>
  <si>
    <t>颅底重建费</t>
  </si>
  <si>
    <t>通过手术借助自体组织或人工支撑结构修补破损硬膜替代缺损骨质，重建颅底结构。价格涵盖手术计划、术区准备、消毒铺巾、开颅、颅底重建、关颅等步骤所需的人力资源和基本物质资源消耗。</t>
  </si>
  <si>
    <t>013302000320100</t>
  </si>
  <si>
    <t>颅底重建费-脑脊液漏修补（扩展）</t>
  </si>
  <si>
    <t>013302000320001</t>
  </si>
  <si>
    <t>颅底重建费-儿童（加收）</t>
  </si>
  <si>
    <t>013302000330000</t>
  </si>
  <si>
    <t>脑室造瘘费</t>
  </si>
  <si>
    <t>通过手术对脑室的梗阻、积液、出血等情形进行开窗造瘘。价格涵盖手术计划、术区准备、消毒铺巾、开颅、造瘘、关颅等步骤所需的人力资源和基本物质资源消耗。</t>
  </si>
  <si>
    <t>造瘘口</t>
  </si>
  <si>
    <t>013302000330001</t>
  </si>
  <si>
    <t>脑室造瘘费-儿童（加收）</t>
  </si>
  <si>
    <t>013302000330100</t>
  </si>
  <si>
    <t>脑室造瘘费-终板造瘘（扩展）</t>
  </si>
  <si>
    <t>013302000331100</t>
  </si>
  <si>
    <t>脑室造瘘费-透明隔造瘘（扩展）</t>
  </si>
  <si>
    <t>013302000340000</t>
  </si>
  <si>
    <t>脑脊膜膨出修补费</t>
  </si>
  <si>
    <t>通过手术修补脑脊膜膨出、脑组织膨出、脊髓组织膨出及周围神经根膨出等各种类型的脑脊膜膨出症。价格涵盖手术计划、术区准备、消毒铺巾、切开、探查定位、脑脊膜修补、缝合等步骤所需的人力资源和基本物质资源消耗。</t>
  </si>
  <si>
    <t>013302000340001</t>
  </si>
  <si>
    <t>脑脊膜膨出修补费-儿童（加收）</t>
  </si>
  <si>
    <t>013302000350000</t>
  </si>
  <si>
    <t>颅内动脉瘤夹闭成形费</t>
  </si>
  <si>
    <t>通过手术夹闭、包裹动脉瘤，并成形或孤立。价格涵盖手术计划、术区准备、消毒铺巾、开颅、夹闭、包裹、成形、关颅等步骤所需的人力资源和基本物质资源消耗。</t>
  </si>
  <si>
    <t>1.次指1个动脉瘤，每增加1个动脉瘤按20%加收。
2.大型动脉瘤指最大径15mm以上。</t>
  </si>
  <si>
    <t>013302000350001</t>
  </si>
  <si>
    <t>颅内动脉瘤夹闭成形费-儿童（加收）</t>
  </si>
  <si>
    <t>013302000350011</t>
  </si>
  <si>
    <t>颅内动脉瘤夹闭成形费-大型动脉瘤（加收）</t>
  </si>
  <si>
    <t>013302000350021</t>
  </si>
  <si>
    <t>颅内动脉瘤夹闭成形费-破裂动脉瘤（加收）</t>
  </si>
  <si>
    <t>013302000360000</t>
  </si>
  <si>
    <t>颅内外动脉搭桥费</t>
  </si>
  <si>
    <t>通过颅内外血管建立通路。价格涵盖手术计划、术区准备、消毒铺巾、开颅、颅内外动脉暴露、搭桥、关颅等步骤所需的人力资源和基本物质资源消耗。</t>
  </si>
  <si>
    <t>次指1条血管，每增加1条血管按50%加收。</t>
  </si>
  <si>
    <t>013302000360001</t>
  </si>
  <si>
    <t>颅内外动脉搭桥费-儿童（加收）</t>
  </si>
  <si>
    <t>013302000360011</t>
  </si>
  <si>
    <t>颅内外动脉搭桥费-移植血管搭桥（加收）</t>
  </si>
  <si>
    <t>013302000370000</t>
  </si>
  <si>
    <t>颅内血管重建费</t>
  </si>
  <si>
    <t>通过自体血管或人工血管重建颅内血管。价格涵盖手术计划、术区准备、消毒铺巾、开颅、颅内血管重建、关颅等步骤所需的人力资源和基本物质资源消耗。</t>
  </si>
  <si>
    <t>013302000370001</t>
  </si>
  <si>
    <t>颅内血管重建费-儿童（加收）</t>
  </si>
  <si>
    <t>013101000030000</t>
  </si>
  <si>
    <t>脑脊液分流调控费</t>
  </si>
  <si>
    <t>通过体外控制装置调整分流管阀门压力参数。价格涵盖连接设备、仪器参数调试、数据获取、检测分析等步骤所需的人力资源和基本物质资源消耗。</t>
  </si>
  <si>
    <t>013302000380000</t>
  </si>
  <si>
    <t>脑脊液分流装置置入费</t>
  </si>
  <si>
    <t>通过各种方式置入脑脊液分流装置。价格涵盖手术计划、术区准备、消毒铺巾、定位、切开、穿刺、置管，引流、固定、缝合等步骤所需的人力资源和基本物资消耗。</t>
  </si>
  <si>
    <t>同台手术不得同时收取“脑脊液分流装置取出费”。</t>
  </si>
  <si>
    <t>013302000380001</t>
  </si>
  <si>
    <t>脑脊液分流装置置入费-儿童（加收）</t>
  </si>
  <si>
    <t>013302000380100</t>
  </si>
  <si>
    <t>脑脊液分流装置置入费-腰大池腹腔分流（扩展）</t>
  </si>
  <si>
    <t>013302000390000</t>
  </si>
  <si>
    <t>脑脊液分流装置取出费</t>
  </si>
  <si>
    <t>通过各种方式将置入的分流装置取出。价格涵盖手术计划、术区准备、消毒铺巾、切开、取出、缝合等步骤所需的人力资源和基本物质资源消耗。</t>
  </si>
  <si>
    <t>013302000390001</t>
  </si>
  <si>
    <t>脑脊液分流装置取出费-儿童（加收）</t>
  </si>
  <si>
    <t>013302000400000</t>
  </si>
  <si>
    <t>颅内压监测探头置入费</t>
  </si>
  <si>
    <t>通过各种方式置入颅内压监测探头。价格涵盖手术计划、术区准备、消毒铺巾、开颅、置入探头、固定、关颅等步骤所需的人力资源和基本物质资源消耗。</t>
  </si>
  <si>
    <t>同台手术不得同时收取“颅内压监测探头取出费”。</t>
  </si>
  <si>
    <t>013302000400001</t>
  </si>
  <si>
    <t>颅内压监测探头置入费-儿童（加收）</t>
  </si>
  <si>
    <t>013302000410000</t>
  </si>
  <si>
    <t>颅内压监测探头取出费</t>
  </si>
  <si>
    <t>通过各种方式将置入的颅内压监测探头取出。价格涵盖手术计划、术区准备、消毒铺巾、切开、取出、缝合等步骤所需的人力资源和基本物质资源消耗。</t>
  </si>
  <si>
    <t>013302000410001</t>
  </si>
  <si>
    <t>颅内压监测探头取出费-儿童（加收）</t>
  </si>
  <si>
    <t>013101000040000</t>
  </si>
  <si>
    <t>神经刺激器适配费</t>
  </si>
  <si>
    <t>对已置入的神经刺激器进行程控测试。价格涵盖装置连接、数据读取分析、参数调整、功能优化、安全性检查等步骤所需的人力资源和基本物资消耗。</t>
  </si>
  <si>
    <t>013302000420000</t>
  </si>
  <si>
    <t>椎管内切开引流费</t>
  </si>
  <si>
    <t>通过手术切开椎管内脓肿、血肿等进行引流。价格涵盖手术计划、术区准备、消毒铺巾、定位、切开椎管、引流、固定、缝合等步骤所需的人力资源和基本物质资源消耗。</t>
  </si>
  <si>
    <t>013302000420001</t>
  </si>
  <si>
    <t>椎管内切开引流费-儿童（加收）</t>
  </si>
  <si>
    <t>013302000430000</t>
  </si>
  <si>
    <t>脊髓内引流费</t>
  </si>
  <si>
    <t>通过手术引流脊髓内积液。价格涵盖手术计划、术区准备、消毒铺巾、定位、切开或穿刺椎管至髓内、引流、固定、缝合等步骤所需的人力资源和基本物质资源消耗。</t>
  </si>
  <si>
    <t>013302000430001</t>
  </si>
  <si>
    <t>脊髓内引流费-儿童（加收）</t>
  </si>
  <si>
    <t>013302000440000</t>
  </si>
  <si>
    <t>髓内病变切除费（常规）</t>
  </si>
  <si>
    <t>通过手术切除脊髓内病变。价格涵盖手术计划、术区准备、消毒铺巾、切开、探查、病变切除、缝合等步骤所需的人力资源和基本物质资源消耗。</t>
  </si>
  <si>
    <t>013302000440001</t>
  </si>
  <si>
    <t>髓内病变切除费（常规）-儿童（加收）</t>
  </si>
  <si>
    <t>013302000450000</t>
  </si>
  <si>
    <t>髓内病变切除费（复杂）</t>
  </si>
  <si>
    <t>通过手术切除脊髓内复杂病变。价格涵盖手术计划、术区准备、消毒铺巾、切开、探查、病变切除、缝合等步骤所需的人力资源和基本物质资源消耗。</t>
  </si>
  <si>
    <t>本项目所称“复杂”指：病变范围大于一个椎体长度、远离脊髓表面或位于脊髓前方、血管病变、多个病灶切除、病变弥散。</t>
  </si>
  <si>
    <t>013302000450001</t>
  </si>
  <si>
    <t>髓内病变切除费（复杂）-儿童（加收）</t>
  </si>
  <si>
    <t>013302000460000</t>
  </si>
  <si>
    <t>髓外病变切除费（常规）</t>
  </si>
  <si>
    <t>通过手术切除脊髓外病变。价格涵盖手术计划、术区准备、消毒铺巾、切开、探查、病变切除、缝合等步骤所需的人力资源和基本物质资源消耗。</t>
  </si>
  <si>
    <t>013302000460001</t>
  </si>
  <si>
    <t>髓外病变切除费（常规）-儿童（加收）</t>
  </si>
  <si>
    <t>013302000470000</t>
  </si>
  <si>
    <t>髓外病变切除费（复杂）</t>
  </si>
  <si>
    <t>通过手术切除脊髓外复杂病变。价格涵盖手术计划、术区准备、消毒铺巾、切开、探查、病变切除、缝合等步骤所需的人力资源和基本物质资源消耗。</t>
  </si>
  <si>
    <t>本项目所称“复杂”指：病变范围大于两个椎体长度、位于椎管前方、血管性病变、椎管内外沟通、病变弥散。</t>
  </si>
  <si>
    <t>013302000470001</t>
  </si>
  <si>
    <t>髓外病变切除费（复杂）-儿童（加收）</t>
  </si>
  <si>
    <t>013302000480000</t>
  </si>
  <si>
    <t>颈动脉内/外膜剥脱费</t>
  </si>
  <si>
    <t>通过手术切除颈动脉内膜或外膜。价格涵盖手术计划、术区准备、消毒铺巾、颈部血管暴露、颈动脉内/外膜剥脱、缝合、关闭，必要时修补等步骤所需的人力资源和基本物质资源消耗。</t>
  </si>
  <si>
    <t>013302000480001</t>
  </si>
  <si>
    <t>颈动脉内/外膜剥脱费-儿童（加收）</t>
  </si>
  <si>
    <t>013302000490000</t>
  </si>
  <si>
    <t>椎动脉内/外膜剥脱费</t>
  </si>
  <si>
    <t>通过手术切除椎动脉内膜或外膜。价格涵盖手术计划、术区准备、消毒铺巾、椎动脉暴露、椎动脉内/外膜剥脱、缝合、关闭，必要时修补等步骤所需的人力资源和基本物质资源消耗。</t>
  </si>
  <si>
    <t>013302000490001</t>
  </si>
  <si>
    <t>椎动脉内/外膜剥脱费-儿童（加收）</t>
  </si>
  <si>
    <t>013302000500000</t>
  </si>
  <si>
    <t>颞肌颞浅动脉贴敷费</t>
  </si>
  <si>
    <t>通过颅外血供丰富的肌肉等组织，帖敷于脑组织表面。价格涵盖手术计划、术区准备、消毒铺巾、开颅、颞肌颞浅动脉贴敷、关颅等步骤所需的人力资源和基本物质资源消耗。</t>
  </si>
  <si>
    <t>013302000500001</t>
  </si>
  <si>
    <t>颞肌颞浅动脉贴敷费-儿童（加收）</t>
  </si>
  <si>
    <t>013302000510000</t>
  </si>
  <si>
    <t>颈部动脉结扎费</t>
  </si>
  <si>
    <t>通过手术结扎颈部动脉。价格涵盖手术计划、术区准备、消毒铺巾、定位、颈部动脉结扎、缝合等步骤所需的人力资源和基本物质资源消耗。</t>
  </si>
  <si>
    <t>013302000510001</t>
  </si>
  <si>
    <t>颈部动脉结扎费-儿童（加收）</t>
  </si>
  <si>
    <t>013101000050000</t>
  </si>
  <si>
    <t>神经阻滞治疗费</t>
  </si>
  <si>
    <t>通过物理压迫或化学毁损的方式阻断神经传递信号。价格涵盖术区准备、定位、消毒铺巾、压迫、注药、观察、记录等步骤所需的人力资源和基本物质资源消耗。</t>
  </si>
  <si>
    <t>013101000050001</t>
  </si>
  <si>
    <t>神经阻滞治疗费-三叉神经节（加收）</t>
  </si>
  <si>
    <t>013302000520000</t>
  </si>
  <si>
    <t>颅神经切断费</t>
  </si>
  <si>
    <t>通过手术全部或部分切除颅神经。价格涵盖手术计划、术区准备、消毒铺巾、定位、开颅、探查、神经切断、关颅等步骤所需的人力资源和基本物质资源消耗。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</si>
  <si>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</si>
  <si>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013302000520001</t>
  </si>
  <si>
    <t>颅神经切断费-儿童（加收）</t>
  </si>
  <si>
    <t>013302000530000</t>
  </si>
  <si>
    <t>脊髓及脊神经切断费</t>
  </si>
  <si>
    <t>通过手术切断部分脊髓和（或）脊神经。价格涵盖手术计划、术区准备、消毒铺巾、定位、切开、探查、神经切断、缝合等步骤所需的人力资源和基本物质资源消耗。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</si>
  <si>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</si>
  <si>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013302000530001</t>
  </si>
  <si>
    <t>脊髓及脊神经切断费-儿童（加收）</t>
  </si>
  <si>
    <t>013302000540000</t>
  </si>
  <si>
    <t>内脏神经切断费</t>
  </si>
  <si>
    <t>通过手术全部或部分切除内脏神经。价格涵盖手术计划、术区准备、消毒铺巾、定位、切开、探查、神经切断、缝合等步骤所需的人力资源和基本物质资源消耗。</t>
  </si>
  <si>
    <t>1.本项目所称“内脏神经”指：分布在胸腔、腹腔及盆腔脏器的神经。
2.同一神经切断费不得与松解费同时收取。</t>
  </si>
  <si>
    <t>013302000540001</t>
  </si>
  <si>
    <t>内脏神经切断费-儿童（加收）</t>
  </si>
  <si>
    <t>013302000550000</t>
  </si>
  <si>
    <t>周围神经切断费</t>
  </si>
  <si>
    <t>通过手术全部或部分切除周围神经。价格涵盖手术计划、术区准备、消毒铺巾、定位、切开、探查、神经切断、缝合等步骤所需的人力资源和基本物质资源消耗。</t>
  </si>
  <si>
    <t>1.本项目所称“周围神经”指：位于头面部、躯干及四肢的颅神经和脊神经主干或分支。
2.同一神经切断费不得与松解费同时收取。</t>
  </si>
  <si>
    <t>013302000550001</t>
  </si>
  <si>
    <t>周围神经切断费-儿童（加收）</t>
  </si>
  <si>
    <t>013302000560000</t>
  </si>
  <si>
    <t>颅神经松解费</t>
  </si>
  <si>
    <t>通过手术松解颅神经粘连。价格涵盖手术计划、术区准备、消毒铺巾、定位、开颅、松解及梳理、关颅等步骤所需的人力资源和基本物质资源消耗。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</si>
  <si>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
3.经皮穿刺三叉神经微球囊压迫扩张术按此项目收取。</t>
  </si>
  <si>
    <t>013302000560001</t>
  </si>
  <si>
    <t>颅神经松解费-儿童（加收）</t>
  </si>
  <si>
    <t>013302000570000</t>
  </si>
  <si>
    <t>脊髓及神经根松解费</t>
  </si>
  <si>
    <t>通过手术松解脊髓及神经根粘连。价格涵盖手术计划、术区准备、消毒铺巾、定位、切开、松解及梳理、缝合等步骤所需的人力资源和基本物质资源消耗。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</si>
  <si>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</si>
  <si>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013302000570001</t>
  </si>
  <si>
    <t>脊髓及神经根松解费-儿童（加收）</t>
  </si>
  <si>
    <t>013302000580000</t>
  </si>
  <si>
    <t>内脏神经松解费</t>
  </si>
  <si>
    <t>通过手术松解内脏神经粘连。价格涵盖手术计划、术区准备、消毒铺巾、定位、切开、松解及梳理、缝合等步骤所需的人力资源和基本物质资源消耗。</t>
  </si>
  <si>
    <t>1.本项目所称“内脏神经”指：分布在胸腔、腹腔及盆腔脏器的神经。
2.同一神经松解费不得与切断费同时收取。</t>
  </si>
  <si>
    <t>013302000580001</t>
  </si>
  <si>
    <t>内脏神经松解费-儿童（加收）</t>
  </si>
  <si>
    <t>013302000590000</t>
  </si>
  <si>
    <t>周围神经松解费</t>
  </si>
  <si>
    <t>通过手术松解周围神经粘连。价格涵盖手术计划、术区准备、消毒铺巾、定位、切开、松解及梳理、缝合等步骤所需的人力资源和基本物质资源消耗。</t>
  </si>
  <si>
    <t>1.本项目所称“周围神经”指：位于头面部、躯干的颅神经和脊神经主干或分支。
2.同一神经松解费不得与切断费同时收取。
3.肢体神经松解按照骨骼肌肉系统类立项指南中的“肢体神经松解费”收取。</t>
  </si>
  <si>
    <t>013302000590001</t>
  </si>
  <si>
    <t>周围神经松解费-儿童（加收）</t>
  </si>
  <si>
    <t>013302000600000</t>
  </si>
  <si>
    <t>颅神经修复吻合费</t>
  </si>
  <si>
    <t>通过手术将颅神经断端与自身或其它神经吻合。价格涵盖手术计划、术区准备、消毒铺巾、定位、开颅、颅神经探查、吻合、关颅等步骤所需的人力资源和基本物质资源消耗。</t>
  </si>
  <si>
    <t>013302000600001</t>
  </si>
  <si>
    <t>颅神经修复吻合费-儿童（加收）</t>
  </si>
  <si>
    <t>013302000610000</t>
  </si>
  <si>
    <t>周围神经修复吻合费</t>
  </si>
  <si>
    <t>通过手术将周围神经断端与自身或其它神经吻合。价格涵盖手术计划、术区准备、消毒铺巾、切开、周围神经探查、吻合、缝合等步骤所需的人力资源和基本物质资源消耗。</t>
  </si>
  <si>
    <t>013302000610001</t>
  </si>
  <si>
    <t>周围神经修复吻合费-儿童（加收）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</si>
</sst>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0_ "/>
    <numFmt numFmtId="178" formatCode="0_ "/>
    <numFmt numFmtId="179" formatCode="[DBNum1][$-804]yyyy&quot;年&quot;m&quot;月&quot;d&quot;日&quot;;@"/>
  </numFmts>
  <fonts count="38">
    <font>
      <sz val="11"/>
      <name val="宋体"/>
      <charset val="134"/>
    </font>
    <font>
      <sz val="10"/>
      <name val="方正小标宋简体"/>
      <charset val="134"/>
    </font>
    <font>
      <b/>
      <sz val="10"/>
      <name val="宋体"/>
      <charset val="134"/>
    </font>
    <font>
      <sz val="10"/>
      <name val="宋体"/>
      <charset val="134"/>
    </font>
    <font>
      <b/>
      <sz val="12"/>
      <name val="宋体"/>
      <charset val="134"/>
    </font>
    <font>
      <sz val="12"/>
      <name val="方正小标宋简体"/>
      <charset val="134"/>
    </font>
    <font>
      <sz val="10"/>
      <color indexed="8"/>
      <name val="宋体"/>
      <charset val="134"/>
      <scheme val="minor"/>
    </font>
    <font>
      <strike/>
      <sz val="10"/>
      <name val="宋体"/>
      <charset val="134"/>
    </font>
    <font>
      <sz val="10"/>
      <name val="宋体"/>
      <charset val="134"/>
      <scheme val="minor"/>
    </font>
    <font>
      <sz val="10"/>
      <name val="宋体"/>
      <charset val="134"/>
      <scheme val="major"/>
    </font>
    <font>
      <b/>
      <sz val="10"/>
      <name val="宋体"/>
      <charset val="134"/>
      <scheme val="minor"/>
    </font>
    <font>
      <sz val="10"/>
      <color theme="1"/>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color rgb="FF000000"/>
      <name val="等线"/>
      <charset val="134"/>
    </font>
    <font>
      <sz val="11"/>
      <color rgb="FF000000"/>
      <name val="宋体"/>
      <charset val="134"/>
    </font>
    <font>
      <sz val="10"/>
      <name val="DejaVu Sans"/>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176" fontId="13" fillId="0" borderId="0">
      <alignment vertical="center"/>
    </xf>
    <xf numFmtId="0" fontId="13" fillId="0" borderId="0">
      <alignment vertical="center"/>
    </xf>
    <xf numFmtId="0" fontId="33" fillId="0" borderId="0">
      <alignment vertical="center"/>
    </xf>
    <xf numFmtId="176" fontId="34" fillId="0" borderId="0">
      <alignment vertical="center"/>
    </xf>
    <xf numFmtId="176" fontId="34" fillId="0" borderId="0"/>
    <xf numFmtId="176" fontId="35" fillId="0" borderId="0">
      <protection locked="0"/>
    </xf>
    <xf numFmtId="0" fontId="13" fillId="0" borderId="0">
      <alignment vertical="center"/>
    </xf>
    <xf numFmtId="176" fontId="35" fillId="0" borderId="0">
      <protection locked="0"/>
    </xf>
    <xf numFmtId="176" fontId="3" fillId="0" borderId="0">
      <alignment vertical="top" wrapText="1"/>
    </xf>
    <xf numFmtId="176" fontId="35" fillId="0" borderId="0">
      <protection locked="0"/>
    </xf>
    <xf numFmtId="0" fontId="36" fillId="0" borderId="0">
      <protection locked="0"/>
    </xf>
    <xf numFmtId="176" fontId="13" fillId="0" borderId="0">
      <alignment vertical="center"/>
    </xf>
    <xf numFmtId="0" fontId="36" fillId="0" borderId="0">
      <protection locked="0"/>
    </xf>
  </cellStyleXfs>
  <cellXfs count="96">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177" fontId="3" fillId="0" borderId="3"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8" fontId="3" fillId="0" borderId="3"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6" fillId="0" borderId="0" xfId="0" applyFont="1" applyFill="1" applyAlignment="1">
      <alignment horizontal="center" vertical="center"/>
    </xf>
    <xf numFmtId="0" fontId="3" fillId="0" borderId="3"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3" xfId="0"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3" fillId="0" borderId="1" xfId="61" applyFont="1" applyFill="1" applyBorder="1" applyAlignment="1" applyProtection="1">
      <alignment vertical="center" wrapText="1"/>
    </xf>
    <xf numFmtId="0" fontId="8" fillId="0" borderId="1" xfId="0" applyFont="1" applyFill="1" applyBorder="1" applyAlignment="1">
      <alignment vertical="center"/>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178" fontId="8" fillId="0" borderId="3"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0" fontId="8" fillId="0" borderId="1" xfId="61" applyFont="1" applyFill="1" applyBorder="1" applyAlignment="1" applyProtection="1">
      <alignment vertical="center" wrapText="1"/>
    </xf>
    <xf numFmtId="179" fontId="3" fillId="0" borderId="1" xfId="51" applyNumberFormat="1" applyFont="1" applyFill="1" applyBorder="1" applyAlignment="1">
      <alignment vertical="center" wrapText="1"/>
    </xf>
    <xf numFmtId="0" fontId="8" fillId="0" borderId="1" xfId="51" applyNumberFormat="1" applyFont="1" applyFill="1" applyBorder="1" applyAlignment="1">
      <alignment horizontal="left" vertical="center" wrapText="1"/>
    </xf>
    <xf numFmtId="179" fontId="3" fillId="0" borderId="1" xfId="51" applyNumberFormat="1" applyFont="1" applyFill="1" applyBorder="1" applyAlignment="1">
      <alignment horizontal="left" vertical="center" wrapText="1"/>
    </xf>
    <xf numFmtId="0" fontId="6" fillId="0" borderId="1" xfId="0" applyFont="1" applyFill="1" applyBorder="1" applyAlignment="1">
      <alignment vertical="center"/>
    </xf>
    <xf numFmtId="0" fontId="6" fillId="0" borderId="0" xfId="0" applyFont="1" applyFill="1" applyAlignment="1">
      <alignment vertical="center" wrapText="1"/>
    </xf>
    <xf numFmtId="0" fontId="6" fillId="0" borderId="0" xfId="0" applyFont="1" applyFill="1" applyAlignment="1">
      <alignment vertical="center"/>
    </xf>
    <xf numFmtId="0" fontId="8" fillId="0" borderId="3" xfId="61" applyNumberFormat="1" applyFont="1" applyFill="1" applyBorder="1" applyAlignment="1" applyProtection="1">
      <alignment horizontal="center" vertical="center" wrapText="1"/>
    </xf>
    <xf numFmtId="0" fontId="8" fillId="0" borderId="1" xfId="61"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 xfId="0" applyFont="1" applyFill="1" applyBorder="1" applyAlignment="1">
      <alignment vertical="center"/>
    </xf>
    <xf numFmtId="49" fontId="3" fillId="0" borderId="1" xfId="0" applyNumberFormat="1" applyFont="1" applyFill="1" applyBorder="1" applyAlignment="1">
      <alignment horizontal="left" vertical="center" wrapText="1"/>
    </xf>
    <xf numFmtId="0" fontId="8" fillId="0" borderId="1" xfId="0" applyFont="1" applyFill="1" applyBorder="1" applyAlignment="1"/>
    <xf numFmtId="0" fontId="3" fillId="0" borderId="1" xfId="0" applyFont="1" applyFill="1" applyBorder="1" applyAlignment="1" applyProtection="1">
      <alignment horizontal="center" vertical="center" wrapText="1"/>
    </xf>
    <xf numFmtId="0" fontId="11" fillId="0" borderId="1" xfId="0" applyFont="1" applyFill="1" applyBorder="1" applyAlignment="1">
      <alignment vertical="center" wrapText="1"/>
    </xf>
    <xf numFmtId="0" fontId="3" fillId="0" borderId="1" xfId="0" applyFont="1" applyFill="1" applyBorder="1" applyAlignment="1" applyProtection="1">
      <alignment horizontal="left" vertical="center" wrapText="1"/>
    </xf>
    <xf numFmtId="0" fontId="3" fillId="0" borderId="3"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177" fontId="3" fillId="0" borderId="3" xfId="0" applyNumberFormat="1"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3" fillId="0" borderId="1" xfId="61" applyFont="1" applyFill="1" applyBorder="1" applyAlignment="1" applyProtection="1">
      <alignment horizontal="center" vertical="center" wrapText="1"/>
    </xf>
    <xf numFmtId="0" fontId="3" fillId="0" borderId="1" xfId="61" applyFont="1" applyFill="1" applyBorder="1" applyAlignment="1" applyProtection="1">
      <alignment horizontal="left" vertical="center" wrapText="1"/>
    </xf>
    <xf numFmtId="0" fontId="3" fillId="0" borderId="3" xfId="61" applyFont="1" applyFill="1" applyBorder="1" applyAlignment="1" applyProtection="1">
      <alignment horizontal="center" vertical="center" wrapText="1"/>
    </xf>
    <xf numFmtId="0" fontId="3" fillId="0" borderId="1" xfId="0" applyFont="1" applyFill="1" applyBorder="1" applyAlignment="1" applyProtection="1">
      <alignment vertical="center"/>
    </xf>
    <xf numFmtId="0" fontId="7" fillId="0" borderId="1" xfId="0" applyFont="1" applyFill="1" applyBorder="1" applyAlignment="1" applyProtection="1">
      <alignment vertical="center" wrapText="1"/>
    </xf>
    <xf numFmtId="0" fontId="3" fillId="0" borderId="3"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7" fillId="0" borderId="1" xfId="0" applyFont="1" applyFill="1" applyBorder="1" applyAlignment="1" applyProtection="1">
      <alignment horizontal="left" vertical="center" wrapText="1"/>
    </xf>
    <xf numFmtId="178" fontId="3" fillId="0" borderId="3" xfId="0" applyNumberFormat="1" applyFont="1" applyFill="1" applyBorder="1" applyAlignment="1" applyProtection="1">
      <alignment horizontal="center" vertical="center" wrapText="1"/>
    </xf>
    <xf numFmtId="178" fontId="3" fillId="0" borderId="1" xfId="0" applyNumberFormat="1" applyFont="1" applyFill="1" applyBorder="1" applyAlignment="1" applyProtection="1">
      <alignment horizontal="center" vertical="center" wrapText="1"/>
    </xf>
    <xf numFmtId="0" fontId="7" fillId="0" borderId="1" xfId="61" applyFont="1" applyFill="1" applyBorder="1" applyAlignment="1" applyProtection="1">
      <alignment horizontal="left" vertical="center" wrapText="1"/>
    </xf>
    <xf numFmtId="0" fontId="3" fillId="0" borderId="1" xfId="0" applyFont="1" applyFill="1" applyBorder="1" applyAlignment="1" applyProtection="1">
      <alignment horizontal="left" vertical="center"/>
    </xf>
    <xf numFmtId="0" fontId="3" fillId="0" borderId="0" xfId="0" applyFont="1" applyFill="1" applyBorder="1" applyAlignment="1" applyProtection="1">
      <alignment horizontal="left" vertical="center" wrapText="1"/>
    </xf>
    <xf numFmtId="0" fontId="3" fillId="0" borderId="4" xfId="0" applyFont="1" applyFill="1" applyBorder="1" applyAlignment="1" applyProtection="1">
      <alignment horizontal="center" vertical="center" wrapText="1"/>
    </xf>
    <xf numFmtId="0" fontId="3" fillId="0" borderId="4" xfId="0" applyFont="1" applyFill="1" applyBorder="1" applyAlignment="1" applyProtection="1">
      <alignment horizontal="left" vertical="center" wrapText="1"/>
    </xf>
    <xf numFmtId="0" fontId="3" fillId="0" borderId="5" xfId="0"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3" fillId="0" borderId="6" xfId="0"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6"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wrapText="1"/>
    </xf>
    <xf numFmtId="0" fontId="12" fillId="0" borderId="1" xfId="0" applyFont="1" applyFill="1" applyBorder="1" applyAlignment="1">
      <alignment vertical="center" wrapText="1"/>
    </xf>
    <xf numFmtId="0" fontId="3" fillId="0" borderId="3"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xf>
    <xf numFmtId="0" fontId="12" fillId="0" borderId="1" xfId="0" applyFont="1" applyFill="1" applyBorder="1" applyAlignment="1" applyProtection="1">
      <alignment vertical="center" wrapText="1"/>
    </xf>
    <xf numFmtId="0" fontId="12" fillId="0" borderId="1" xfId="0" applyFont="1" applyFill="1" applyBorder="1" applyAlignment="1" applyProtection="1">
      <alignment horizontal="justify"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12" fillId="0" borderId="3" xfId="0" applyFont="1" applyFill="1" applyBorder="1" applyAlignment="1" applyProtection="1">
      <alignment horizontal="center" vertical="center" wrapText="1"/>
    </xf>
    <xf numFmtId="0" fontId="12" fillId="0" borderId="0" xfId="0" applyFont="1" applyFill="1" applyAlignment="1" applyProtection="1">
      <alignment vertical="center" wrapText="1"/>
    </xf>
    <xf numFmtId="0" fontId="7" fillId="0" borderId="1" xfId="0" applyFont="1" applyFill="1" applyBorder="1" applyAlignment="1" applyProtection="1">
      <alignment vertical="center"/>
    </xf>
    <xf numFmtId="0" fontId="3" fillId="0" borderId="1" xfId="0" applyFont="1" applyFill="1" applyBorder="1" applyAlignment="1" applyProtection="1">
      <alignment horizontal="left" vertical="center" wrapText="1" indent="2"/>
    </xf>
    <xf numFmtId="0" fontId="3" fillId="0" borderId="1" xfId="0" applyFont="1" applyFill="1" applyBorder="1" applyAlignment="1" applyProtection="1">
      <alignment horizontal="justify" vertical="center"/>
    </xf>
    <xf numFmtId="1" fontId="3" fillId="0" borderId="1" xfId="0" applyNumberFormat="1" applyFont="1" applyFill="1" applyBorder="1" applyAlignment="1" applyProtection="1">
      <alignment horizontal="left" vertical="center" wrapText="1"/>
    </xf>
    <xf numFmtId="1" fontId="3" fillId="0" borderId="3" xfId="0" applyNumberFormat="1" applyFont="1" applyFill="1" applyBorder="1" applyAlignment="1" applyProtection="1">
      <alignment horizontal="center" vertical="center" wrapText="1"/>
    </xf>
    <xf numFmtId="1" fontId="3" fillId="0" borderId="1" xfId="0" applyNumberFormat="1" applyFont="1" applyFill="1" applyBorder="1" applyAlignment="1" applyProtection="1">
      <alignment horizontal="center" vertical="center" wrapText="1"/>
    </xf>
    <xf numFmtId="0" fontId="6" fillId="0" borderId="1" xfId="0" applyFont="1" applyFill="1" applyBorder="1" applyAlignment="1" quotePrefix="1">
      <alignment vertical="center" wrapText="1"/>
    </xf>
    <xf numFmtId="0" fontId="3" fillId="0" borderId="1" xfId="0" applyFont="1" applyFill="1" applyBorder="1" applyAlignment="1" applyProtection="1" quotePrefix="1">
      <alignment horizontal="center" vertical="center" wrapText="1"/>
    </xf>
    <xf numFmtId="0" fontId="11" fillId="0" borderId="1" xfId="0" applyFont="1" applyFill="1" applyBorder="1" applyAlignment="1" quotePrefix="1">
      <alignment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71" xfId="49"/>
    <cellStyle name="常规 186" xfId="50"/>
    <cellStyle name="常规 28" xfId="51"/>
    <cellStyle name="常规_Sheet1 3" xfId="52"/>
    <cellStyle name="常规_Sheet1_1 3" xfId="53"/>
    <cellStyle name="常规 3 10 2 2" xfId="54"/>
    <cellStyle name="常规 3 2" xfId="55"/>
    <cellStyle name="常规 3 13 4 2" xfId="56"/>
    <cellStyle name="常规_成稿16.3 3" xfId="57"/>
    <cellStyle name="常规 2 3" xfId="58"/>
    <cellStyle name="常规 3" xfId="59"/>
    <cellStyle name="常规 3 10 2" xfId="60"/>
    <cellStyle name="常规 2" xfId="61"/>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54"/>
  <sheetViews>
    <sheetView tabSelected="1" view="pageBreakPreview" zoomScale="70" zoomScaleNormal="100" workbookViewId="0">
      <pane xSplit="7" ySplit="3" topLeftCell="H1407" activePane="bottomRight" state="frozen"/>
      <selection/>
      <selection pane="topRight"/>
      <selection pane="bottomLeft"/>
      <selection pane="bottomRight" activeCell="D1423" sqref="D$1:D$1048576"/>
    </sheetView>
  </sheetViews>
  <sheetFormatPr defaultColWidth="9" defaultRowHeight="12"/>
  <cols>
    <col min="1" max="1" width="5.75" style="4" customWidth="1"/>
    <col min="2" max="2" width="16.75" style="4" customWidth="1"/>
    <col min="3" max="3" width="19" style="5" customWidth="1"/>
    <col min="4" max="4" width="60.25" style="5" customWidth="1"/>
    <col min="5" max="5" width="8.87962962962963" style="4" customWidth="1"/>
    <col min="6" max="6" width="41.1203703703704" style="5" customWidth="1"/>
    <col min="7" max="10" width="15.1203703703704" style="4" customWidth="1"/>
    <col min="11" max="13" width="12.8888888888889" style="3"/>
    <col min="14" max="16384" width="9" style="3"/>
  </cols>
  <sheetData>
    <row r="1" ht="23" customHeight="1" spans="1:10">
      <c r="A1" s="6" t="s">
        <v>0</v>
      </c>
      <c r="B1" s="6"/>
      <c r="C1" s="6"/>
      <c r="D1" s="6"/>
      <c r="E1" s="6"/>
      <c r="F1" s="6"/>
      <c r="G1" s="6"/>
      <c r="H1" s="6"/>
      <c r="I1" s="6"/>
      <c r="J1" s="6"/>
    </row>
    <row r="2" s="1" customFormat="1" ht="30" customHeight="1" spans="1:10">
      <c r="A2" s="7" t="s">
        <v>1</v>
      </c>
      <c r="B2" s="7"/>
      <c r="C2" s="7"/>
      <c r="D2" s="7"/>
      <c r="E2" s="7"/>
      <c r="F2" s="7"/>
      <c r="G2" s="7"/>
      <c r="H2" s="7"/>
      <c r="I2" s="7"/>
      <c r="J2" s="7"/>
    </row>
    <row r="3" s="2" customFormat="1" ht="30" customHeight="1" spans="1:10">
      <c r="A3" s="8" t="s">
        <v>2</v>
      </c>
      <c r="B3" s="8" t="s">
        <v>3</v>
      </c>
      <c r="C3" s="8" t="s">
        <v>4</v>
      </c>
      <c r="D3" s="8" t="s">
        <v>5</v>
      </c>
      <c r="E3" s="8" t="s">
        <v>6</v>
      </c>
      <c r="F3" s="8" t="s">
        <v>7</v>
      </c>
      <c r="G3" s="8" t="s">
        <v>8</v>
      </c>
      <c r="H3" s="8" t="s">
        <v>9</v>
      </c>
      <c r="I3" s="8" t="s">
        <v>10</v>
      </c>
      <c r="J3" s="8" t="s">
        <v>11</v>
      </c>
    </row>
    <row r="4" s="2" customFormat="1" ht="284" customHeight="1" spans="1:10">
      <c r="A4" s="8" t="s">
        <v>12</v>
      </c>
      <c r="B4" s="8"/>
      <c r="C4" s="9" t="s">
        <v>13</v>
      </c>
      <c r="D4" s="10" t="s">
        <v>14</v>
      </c>
      <c r="E4" s="10"/>
      <c r="F4" s="10"/>
      <c r="G4" s="10"/>
      <c r="H4" s="11"/>
      <c r="I4" s="11"/>
      <c r="J4" s="11"/>
    </row>
    <row r="5" ht="36" spans="1:10">
      <c r="A5" s="9">
        <v>1</v>
      </c>
      <c r="B5" s="12" t="s">
        <v>15</v>
      </c>
      <c r="C5" s="11" t="s">
        <v>16</v>
      </c>
      <c r="D5" s="11" t="s">
        <v>17</v>
      </c>
      <c r="E5" s="9" t="s">
        <v>18</v>
      </c>
      <c r="F5" s="11"/>
      <c r="G5" s="13">
        <v>2</v>
      </c>
      <c r="H5" s="9">
        <v>1.8</v>
      </c>
      <c r="I5" s="9">
        <v>1.7</v>
      </c>
      <c r="J5" s="9">
        <v>1.5</v>
      </c>
    </row>
    <row r="6" ht="48" spans="1:10">
      <c r="A6" s="9">
        <v>2</v>
      </c>
      <c r="B6" s="12" t="s">
        <v>19</v>
      </c>
      <c r="C6" s="11" t="s">
        <v>20</v>
      </c>
      <c r="D6" s="11" t="s">
        <v>21</v>
      </c>
      <c r="E6" s="9" t="s">
        <v>18</v>
      </c>
      <c r="F6" s="11" t="s">
        <v>22</v>
      </c>
      <c r="G6" s="13">
        <v>10</v>
      </c>
      <c r="H6" s="9">
        <v>9.1</v>
      </c>
      <c r="I6" s="9">
        <v>8.3</v>
      </c>
      <c r="J6" s="9">
        <v>7.5</v>
      </c>
    </row>
    <row r="7" ht="36" spans="1:10">
      <c r="A7" s="9">
        <v>3</v>
      </c>
      <c r="B7" s="12" t="s">
        <v>23</v>
      </c>
      <c r="C7" s="11" t="s">
        <v>24</v>
      </c>
      <c r="D7" s="11" t="s">
        <v>25</v>
      </c>
      <c r="E7" s="9" t="s">
        <v>18</v>
      </c>
      <c r="F7" s="11" t="s">
        <v>26</v>
      </c>
      <c r="G7" s="13">
        <v>19</v>
      </c>
      <c r="H7" s="9">
        <v>17</v>
      </c>
      <c r="I7" s="9">
        <v>16</v>
      </c>
      <c r="J7" s="9">
        <v>14</v>
      </c>
    </row>
    <row r="8" ht="24" spans="1:10">
      <c r="A8" s="9"/>
      <c r="B8" s="12" t="s">
        <v>27</v>
      </c>
      <c r="C8" s="11" t="s">
        <v>28</v>
      </c>
      <c r="D8" s="11"/>
      <c r="E8" s="9" t="s">
        <v>18</v>
      </c>
      <c r="F8" s="14"/>
      <c r="G8" s="13">
        <f>G7*0.2</f>
        <v>3.8</v>
      </c>
      <c r="H8" s="9">
        <v>3.5</v>
      </c>
      <c r="I8" s="9">
        <v>3.1</v>
      </c>
      <c r="J8" s="9">
        <v>2.9</v>
      </c>
    </row>
    <row r="9" ht="36" spans="1:10">
      <c r="A9" s="9">
        <v>4</v>
      </c>
      <c r="B9" s="12" t="s">
        <v>29</v>
      </c>
      <c r="C9" s="11" t="s">
        <v>30</v>
      </c>
      <c r="D9" s="11" t="s">
        <v>31</v>
      </c>
      <c r="E9" s="9" t="s">
        <v>18</v>
      </c>
      <c r="F9" s="14"/>
      <c r="G9" s="13">
        <v>12.6</v>
      </c>
      <c r="H9" s="9">
        <v>11.5</v>
      </c>
      <c r="I9" s="9">
        <v>10.4</v>
      </c>
      <c r="J9" s="9">
        <v>9.5</v>
      </c>
    </row>
    <row r="10" ht="24" spans="1:10">
      <c r="A10" s="9"/>
      <c r="B10" s="12" t="s">
        <v>32</v>
      </c>
      <c r="C10" s="11" t="s">
        <v>33</v>
      </c>
      <c r="D10" s="11"/>
      <c r="E10" s="9" t="s">
        <v>18</v>
      </c>
      <c r="F10" s="14"/>
      <c r="G10" s="15">
        <f>G9*0.2</f>
        <v>2.52</v>
      </c>
      <c r="H10" s="16">
        <v>2.3</v>
      </c>
      <c r="I10" s="16">
        <v>2.1</v>
      </c>
      <c r="J10" s="16">
        <v>1.9</v>
      </c>
    </row>
    <row r="11" ht="24" spans="1:10">
      <c r="A11" s="9">
        <v>5</v>
      </c>
      <c r="B11" s="12" t="s">
        <v>34</v>
      </c>
      <c r="C11" s="11" t="s">
        <v>35</v>
      </c>
      <c r="D11" s="11" t="s">
        <v>36</v>
      </c>
      <c r="E11" s="9" t="s">
        <v>37</v>
      </c>
      <c r="F11" s="11" t="s">
        <v>38</v>
      </c>
      <c r="G11" s="13">
        <v>12.5</v>
      </c>
      <c r="H11" s="9">
        <v>11.4</v>
      </c>
      <c r="I11" s="9">
        <v>10.3</v>
      </c>
      <c r="J11" s="9">
        <v>9.4</v>
      </c>
    </row>
    <row r="12" ht="36" spans="1:10">
      <c r="A12" s="9">
        <v>6</v>
      </c>
      <c r="B12" s="12" t="s">
        <v>39</v>
      </c>
      <c r="C12" s="11" t="s">
        <v>40</v>
      </c>
      <c r="D12" s="11" t="s">
        <v>41</v>
      </c>
      <c r="E12" s="9" t="s">
        <v>18</v>
      </c>
      <c r="F12" s="11" t="s">
        <v>42</v>
      </c>
      <c r="G12" s="13">
        <v>25.5</v>
      </c>
      <c r="H12" s="9">
        <v>23.2</v>
      </c>
      <c r="I12" s="9">
        <v>21.1</v>
      </c>
      <c r="J12" s="9">
        <v>19.2</v>
      </c>
    </row>
    <row r="13" ht="36" spans="1:10">
      <c r="A13" s="9"/>
      <c r="B13" s="12" t="s">
        <v>43</v>
      </c>
      <c r="C13" s="11" t="s">
        <v>44</v>
      </c>
      <c r="D13" s="11"/>
      <c r="E13" s="9" t="s">
        <v>18</v>
      </c>
      <c r="F13" s="11"/>
      <c r="G13" s="13">
        <v>7.6</v>
      </c>
      <c r="H13" s="9">
        <v>6.9</v>
      </c>
      <c r="I13" s="9">
        <v>6.3</v>
      </c>
      <c r="J13" s="9">
        <v>5.7</v>
      </c>
    </row>
    <row r="14" ht="24" spans="1:10">
      <c r="A14" s="9">
        <v>7</v>
      </c>
      <c r="B14" s="12" t="s">
        <v>45</v>
      </c>
      <c r="C14" s="11" t="s">
        <v>46</v>
      </c>
      <c r="D14" s="11" t="s">
        <v>47</v>
      </c>
      <c r="E14" s="9" t="s">
        <v>18</v>
      </c>
      <c r="F14" s="11"/>
      <c r="G14" s="13">
        <v>2.5</v>
      </c>
      <c r="H14" s="9">
        <v>2.3</v>
      </c>
      <c r="I14" s="9">
        <v>2.1</v>
      </c>
      <c r="J14" s="9">
        <v>1.9</v>
      </c>
    </row>
    <row r="15" ht="24" spans="1:10">
      <c r="A15" s="9">
        <v>8</v>
      </c>
      <c r="B15" s="12" t="s">
        <v>48</v>
      </c>
      <c r="C15" s="11" t="s">
        <v>49</v>
      </c>
      <c r="D15" s="11" t="s">
        <v>50</v>
      </c>
      <c r="E15" s="9" t="s">
        <v>37</v>
      </c>
      <c r="F15" s="11"/>
      <c r="G15" s="13">
        <v>48</v>
      </c>
      <c r="H15" s="9">
        <v>44</v>
      </c>
      <c r="I15" s="9">
        <v>40</v>
      </c>
      <c r="J15" s="9">
        <v>36</v>
      </c>
    </row>
    <row r="16" ht="36" spans="1:10">
      <c r="A16" s="9">
        <v>9</v>
      </c>
      <c r="B16" s="12" t="s">
        <v>51</v>
      </c>
      <c r="C16" s="11" t="s">
        <v>52</v>
      </c>
      <c r="D16" s="11" t="s">
        <v>53</v>
      </c>
      <c r="E16" s="9" t="s">
        <v>37</v>
      </c>
      <c r="F16" s="11"/>
      <c r="G16" s="13">
        <v>12.5</v>
      </c>
      <c r="H16" s="9">
        <v>11.4</v>
      </c>
      <c r="I16" s="9">
        <v>10.3</v>
      </c>
      <c r="J16" s="9">
        <v>9.4</v>
      </c>
    </row>
    <row r="17" ht="24" spans="1:10">
      <c r="A17" s="9">
        <v>10</v>
      </c>
      <c r="B17" s="12" t="s">
        <v>54</v>
      </c>
      <c r="C17" s="11" t="s">
        <v>55</v>
      </c>
      <c r="D17" s="11" t="s">
        <v>56</v>
      </c>
      <c r="E17" s="9" t="s">
        <v>37</v>
      </c>
      <c r="F17" s="11"/>
      <c r="G17" s="13">
        <v>12.5</v>
      </c>
      <c r="H17" s="9">
        <v>11.4</v>
      </c>
      <c r="I17" s="9">
        <v>10.3</v>
      </c>
      <c r="J17" s="9">
        <v>9.4</v>
      </c>
    </row>
    <row r="18" ht="24" spans="1:10">
      <c r="A18" s="9">
        <v>11</v>
      </c>
      <c r="B18" s="12" t="s">
        <v>57</v>
      </c>
      <c r="C18" s="11" t="s">
        <v>58</v>
      </c>
      <c r="D18" s="11" t="s">
        <v>59</v>
      </c>
      <c r="E18" s="9" t="s">
        <v>18</v>
      </c>
      <c r="F18" s="11"/>
      <c r="G18" s="13">
        <v>21</v>
      </c>
      <c r="H18" s="9">
        <v>19</v>
      </c>
      <c r="I18" s="9">
        <v>17</v>
      </c>
      <c r="J18" s="9">
        <v>16</v>
      </c>
    </row>
    <row r="19" ht="24" spans="1:10">
      <c r="A19" s="9"/>
      <c r="B19" s="12" t="s">
        <v>60</v>
      </c>
      <c r="C19" s="11" t="s">
        <v>61</v>
      </c>
      <c r="D19" s="11"/>
      <c r="E19" s="9" t="s">
        <v>18</v>
      </c>
      <c r="F19" s="11"/>
      <c r="G19" s="13">
        <v>4.2</v>
      </c>
      <c r="H19" s="9">
        <v>3.8</v>
      </c>
      <c r="I19" s="9">
        <v>3.5</v>
      </c>
      <c r="J19" s="9">
        <v>3.2</v>
      </c>
    </row>
    <row r="20" ht="24" spans="1:10">
      <c r="A20" s="9">
        <v>12</v>
      </c>
      <c r="B20" s="12" t="s">
        <v>62</v>
      </c>
      <c r="C20" s="11" t="s">
        <v>63</v>
      </c>
      <c r="D20" s="11" t="s">
        <v>64</v>
      </c>
      <c r="E20" s="9" t="s">
        <v>18</v>
      </c>
      <c r="F20" s="11"/>
      <c r="G20" s="13">
        <v>22.6</v>
      </c>
      <c r="H20" s="9">
        <v>20.5</v>
      </c>
      <c r="I20" s="9">
        <v>18.7</v>
      </c>
      <c r="J20" s="9">
        <v>17</v>
      </c>
    </row>
    <row r="21" ht="24" spans="1:10">
      <c r="A21" s="9"/>
      <c r="B21" s="12" t="s">
        <v>65</v>
      </c>
      <c r="C21" s="11" t="s">
        <v>66</v>
      </c>
      <c r="D21" s="11"/>
      <c r="E21" s="9" t="s">
        <v>18</v>
      </c>
      <c r="F21" s="11"/>
      <c r="G21" s="15">
        <f>G20*0.2</f>
        <v>4.52</v>
      </c>
      <c r="H21" s="16">
        <v>4.1</v>
      </c>
      <c r="I21" s="16">
        <v>3.7</v>
      </c>
      <c r="J21" s="16">
        <v>3.4</v>
      </c>
    </row>
    <row r="22" ht="24" spans="1:10">
      <c r="A22" s="9">
        <v>13</v>
      </c>
      <c r="B22" s="12" t="s">
        <v>67</v>
      </c>
      <c r="C22" s="11" t="s">
        <v>68</v>
      </c>
      <c r="D22" s="11" t="s">
        <v>69</v>
      </c>
      <c r="E22" s="9" t="s">
        <v>37</v>
      </c>
      <c r="F22" s="11" t="s">
        <v>70</v>
      </c>
      <c r="G22" s="13">
        <v>96</v>
      </c>
      <c r="H22" s="9">
        <v>87</v>
      </c>
      <c r="I22" s="9">
        <v>79</v>
      </c>
      <c r="J22" s="9">
        <v>72</v>
      </c>
    </row>
    <row r="23" ht="24" spans="1:10">
      <c r="A23" s="9">
        <v>14</v>
      </c>
      <c r="B23" s="12" t="s">
        <v>71</v>
      </c>
      <c r="C23" s="11" t="s">
        <v>72</v>
      </c>
      <c r="D23" s="11" t="s">
        <v>73</v>
      </c>
      <c r="E23" s="9" t="s">
        <v>37</v>
      </c>
      <c r="F23" s="11"/>
      <c r="G23" s="13">
        <v>16.5</v>
      </c>
      <c r="H23" s="9">
        <v>15</v>
      </c>
      <c r="I23" s="9">
        <v>13.6</v>
      </c>
      <c r="J23" s="9">
        <v>12.4</v>
      </c>
    </row>
    <row r="24" ht="24" spans="1:10">
      <c r="A24" s="9">
        <v>15</v>
      </c>
      <c r="B24" s="12" t="s">
        <v>74</v>
      </c>
      <c r="C24" s="11" t="s">
        <v>75</v>
      </c>
      <c r="D24" s="11" t="s">
        <v>76</v>
      </c>
      <c r="E24" s="9" t="s">
        <v>37</v>
      </c>
      <c r="F24" s="11" t="s">
        <v>77</v>
      </c>
      <c r="G24" s="13">
        <v>23.7</v>
      </c>
      <c r="H24" s="9">
        <v>21.5</v>
      </c>
      <c r="I24" s="9">
        <v>19.6</v>
      </c>
      <c r="J24" s="9">
        <v>17.8</v>
      </c>
    </row>
    <row r="25" ht="24" spans="1:10">
      <c r="A25" s="9">
        <v>16</v>
      </c>
      <c r="B25" s="12" t="s">
        <v>78</v>
      </c>
      <c r="C25" s="11" t="s">
        <v>79</v>
      </c>
      <c r="D25" s="11" t="s">
        <v>80</v>
      </c>
      <c r="E25" s="9" t="s">
        <v>37</v>
      </c>
      <c r="F25" s="11"/>
      <c r="G25" s="13">
        <v>72</v>
      </c>
      <c r="H25" s="9">
        <v>65</v>
      </c>
      <c r="I25" s="9">
        <v>60</v>
      </c>
      <c r="J25" s="9">
        <v>54</v>
      </c>
    </row>
    <row r="26" ht="36" spans="1:10">
      <c r="A26" s="9">
        <v>17</v>
      </c>
      <c r="B26" s="12" t="s">
        <v>81</v>
      </c>
      <c r="C26" s="11" t="s">
        <v>82</v>
      </c>
      <c r="D26" s="11" t="s">
        <v>83</v>
      </c>
      <c r="E26" s="9" t="s">
        <v>37</v>
      </c>
      <c r="F26" s="11"/>
      <c r="G26" s="13">
        <v>10</v>
      </c>
      <c r="H26" s="9">
        <v>9.1</v>
      </c>
      <c r="I26" s="9">
        <v>8.3</v>
      </c>
      <c r="J26" s="9">
        <v>7.5</v>
      </c>
    </row>
    <row r="27" ht="24" spans="1:10">
      <c r="A27" s="9"/>
      <c r="B27" s="12" t="s">
        <v>84</v>
      </c>
      <c r="C27" s="11" t="s">
        <v>85</v>
      </c>
      <c r="D27" s="11"/>
      <c r="E27" s="9" t="s">
        <v>37</v>
      </c>
      <c r="F27" s="11"/>
      <c r="G27" s="13">
        <f>G26*0.2</f>
        <v>2</v>
      </c>
      <c r="H27" s="9">
        <v>1.8</v>
      </c>
      <c r="I27" s="9">
        <v>1.7</v>
      </c>
      <c r="J27" s="9">
        <v>1.5</v>
      </c>
    </row>
    <row r="28" ht="36" spans="1:10">
      <c r="A28" s="9">
        <v>18</v>
      </c>
      <c r="B28" s="12" t="s">
        <v>86</v>
      </c>
      <c r="C28" s="11" t="s">
        <v>87</v>
      </c>
      <c r="D28" s="11" t="s">
        <v>88</v>
      </c>
      <c r="E28" s="9" t="s">
        <v>37</v>
      </c>
      <c r="F28" s="11"/>
      <c r="G28" s="13">
        <v>7</v>
      </c>
      <c r="H28" s="9">
        <v>6.4</v>
      </c>
      <c r="I28" s="9">
        <v>5.8</v>
      </c>
      <c r="J28" s="9">
        <v>5.3</v>
      </c>
    </row>
    <row r="29" ht="36" spans="1:10">
      <c r="A29" s="9">
        <v>19</v>
      </c>
      <c r="B29" s="12" t="s">
        <v>89</v>
      </c>
      <c r="C29" s="11" t="s">
        <v>90</v>
      </c>
      <c r="D29" s="11" t="s">
        <v>91</v>
      </c>
      <c r="E29" s="9" t="s">
        <v>18</v>
      </c>
      <c r="F29" s="11"/>
      <c r="G29" s="13">
        <v>41</v>
      </c>
      <c r="H29" s="9">
        <v>37</v>
      </c>
      <c r="I29" s="9">
        <v>34</v>
      </c>
      <c r="J29" s="9">
        <v>31</v>
      </c>
    </row>
    <row r="30" ht="24" spans="1:10">
      <c r="A30" s="9"/>
      <c r="B30" s="12" t="s">
        <v>92</v>
      </c>
      <c r="C30" s="11" t="s">
        <v>93</v>
      </c>
      <c r="D30" s="11"/>
      <c r="E30" s="9" t="s">
        <v>18</v>
      </c>
      <c r="F30" s="11"/>
      <c r="G30" s="13">
        <f>G29*0.2</f>
        <v>8.2</v>
      </c>
      <c r="H30" s="9">
        <v>7.5</v>
      </c>
      <c r="I30" s="9">
        <v>6.8</v>
      </c>
      <c r="J30" s="9">
        <v>6.2</v>
      </c>
    </row>
    <row r="31" ht="36" spans="1:10">
      <c r="A31" s="9">
        <v>20</v>
      </c>
      <c r="B31" s="12" t="s">
        <v>94</v>
      </c>
      <c r="C31" s="11" t="s">
        <v>95</v>
      </c>
      <c r="D31" s="11" t="s">
        <v>96</v>
      </c>
      <c r="E31" s="9" t="s">
        <v>37</v>
      </c>
      <c r="F31" s="11" t="s">
        <v>97</v>
      </c>
      <c r="G31" s="13">
        <v>74</v>
      </c>
      <c r="H31" s="9">
        <v>67</v>
      </c>
      <c r="I31" s="9">
        <v>61</v>
      </c>
      <c r="J31" s="9">
        <v>56</v>
      </c>
    </row>
    <row r="32" ht="36" spans="1:10">
      <c r="A32" s="9"/>
      <c r="B32" s="12" t="s">
        <v>98</v>
      </c>
      <c r="C32" s="11" t="s">
        <v>99</v>
      </c>
      <c r="D32" s="11"/>
      <c r="E32" s="9" t="s">
        <v>37</v>
      </c>
      <c r="F32" s="11"/>
      <c r="G32" s="13">
        <f>G31*0.3</f>
        <v>22.2</v>
      </c>
      <c r="H32" s="9">
        <v>20.2</v>
      </c>
      <c r="I32" s="9">
        <v>18.3</v>
      </c>
      <c r="J32" s="9">
        <v>16.7</v>
      </c>
    </row>
    <row r="33" ht="24" spans="1:10">
      <c r="A33" s="9"/>
      <c r="B33" s="12" t="s">
        <v>100</v>
      </c>
      <c r="C33" s="11" t="s">
        <v>101</v>
      </c>
      <c r="D33" s="11"/>
      <c r="E33" s="9" t="s">
        <v>37</v>
      </c>
      <c r="F33" s="11"/>
      <c r="G33" s="13">
        <f>G31</f>
        <v>74</v>
      </c>
      <c r="H33" s="9">
        <v>67</v>
      </c>
      <c r="I33" s="9">
        <v>61</v>
      </c>
      <c r="J33" s="9">
        <v>56</v>
      </c>
    </row>
    <row r="34" ht="24" spans="1:10">
      <c r="A34" s="9"/>
      <c r="B34" s="12" t="s">
        <v>102</v>
      </c>
      <c r="C34" s="11" t="s">
        <v>103</v>
      </c>
      <c r="D34" s="11"/>
      <c r="E34" s="9" t="s">
        <v>37</v>
      </c>
      <c r="F34" s="11"/>
      <c r="G34" s="13">
        <f>G31</f>
        <v>74</v>
      </c>
      <c r="H34" s="9">
        <v>67</v>
      </c>
      <c r="I34" s="9">
        <v>61</v>
      </c>
      <c r="J34" s="9">
        <v>56</v>
      </c>
    </row>
    <row r="35" ht="24" spans="1:10">
      <c r="A35" s="9">
        <v>21</v>
      </c>
      <c r="B35" s="12" t="s">
        <v>104</v>
      </c>
      <c r="C35" s="11" t="s">
        <v>105</v>
      </c>
      <c r="D35" s="11" t="s">
        <v>106</v>
      </c>
      <c r="E35" s="9" t="s">
        <v>37</v>
      </c>
      <c r="F35" s="11"/>
      <c r="G35" s="13">
        <v>16.5</v>
      </c>
      <c r="H35" s="9">
        <v>15</v>
      </c>
      <c r="I35" s="9">
        <v>13.6</v>
      </c>
      <c r="J35" s="9">
        <v>12.4</v>
      </c>
    </row>
    <row r="36" ht="24" spans="1:10">
      <c r="A36" s="9">
        <v>22</v>
      </c>
      <c r="B36" s="12" t="s">
        <v>107</v>
      </c>
      <c r="C36" s="11" t="s">
        <v>108</v>
      </c>
      <c r="D36" s="11" t="s">
        <v>109</v>
      </c>
      <c r="E36" s="9" t="s">
        <v>18</v>
      </c>
      <c r="F36" s="11"/>
      <c r="G36" s="13">
        <v>298</v>
      </c>
      <c r="H36" s="9">
        <v>271</v>
      </c>
      <c r="I36" s="9">
        <v>246</v>
      </c>
      <c r="J36" s="9">
        <v>224</v>
      </c>
    </row>
    <row r="37" ht="36" spans="1:10">
      <c r="A37" s="9"/>
      <c r="B37" s="12" t="s">
        <v>110</v>
      </c>
      <c r="C37" s="11" t="s">
        <v>111</v>
      </c>
      <c r="D37" s="11"/>
      <c r="E37" s="9" t="s">
        <v>18</v>
      </c>
      <c r="F37" s="11"/>
      <c r="G37" s="13">
        <v>298</v>
      </c>
      <c r="H37" s="9">
        <v>271</v>
      </c>
      <c r="I37" s="9">
        <v>246</v>
      </c>
      <c r="J37" s="9">
        <v>224</v>
      </c>
    </row>
    <row r="38" ht="48" spans="1:10">
      <c r="A38" s="9">
        <v>23</v>
      </c>
      <c r="B38" s="12" t="s">
        <v>112</v>
      </c>
      <c r="C38" s="11" t="s">
        <v>113</v>
      </c>
      <c r="D38" s="11" t="s">
        <v>114</v>
      </c>
      <c r="E38" s="9" t="s">
        <v>37</v>
      </c>
      <c r="F38" s="11" t="s">
        <v>115</v>
      </c>
      <c r="G38" s="13">
        <v>78</v>
      </c>
      <c r="H38" s="9">
        <v>71</v>
      </c>
      <c r="I38" s="9">
        <v>64</v>
      </c>
      <c r="J38" s="9">
        <v>59</v>
      </c>
    </row>
    <row r="39" ht="24" spans="1:10">
      <c r="A39" s="9">
        <v>24</v>
      </c>
      <c r="B39" s="12" t="s">
        <v>116</v>
      </c>
      <c r="C39" s="11" t="s">
        <v>117</v>
      </c>
      <c r="D39" s="11" t="s">
        <v>118</v>
      </c>
      <c r="E39" s="9" t="s">
        <v>18</v>
      </c>
      <c r="F39" s="11"/>
      <c r="G39" s="13">
        <v>11</v>
      </c>
      <c r="H39" s="9">
        <v>10</v>
      </c>
      <c r="I39" s="9">
        <v>9.1</v>
      </c>
      <c r="J39" s="9">
        <v>8.3</v>
      </c>
    </row>
    <row r="40" ht="24" spans="1:10">
      <c r="A40" s="9">
        <v>25</v>
      </c>
      <c r="B40" s="12" t="s">
        <v>119</v>
      </c>
      <c r="C40" s="11" t="s">
        <v>120</v>
      </c>
      <c r="D40" s="11" t="s">
        <v>121</v>
      </c>
      <c r="E40" s="9" t="s">
        <v>18</v>
      </c>
      <c r="F40" s="11"/>
      <c r="G40" s="13">
        <v>25</v>
      </c>
      <c r="H40" s="9">
        <v>23</v>
      </c>
      <c r="I40" s="9">
        <v>21</v>
      </c>
      <c r="J40" s="9">
        <v>19</v>
      </c>
    </row>
    <row r="41" ht="24" spans="1:10">
      <c r="A41" s="9"/>
      <c r="B41" s="12" t="s">
        <v>122</v>
      </c>
      <c r="C41" s="11" t="s">
        <v>123</v>
      </c>
      <c r="D41" s="11"/>
      <c r="E41" s="9" t="s">
        <v>18</v>
      </c>
      <c r="F41" s="11"/>
      <c r="G41" s="13">
        <f>G40*0.2</f>
        <v>5</v>
      </c>
      <c r="H41" s="9">
        <v>4.5</v>
      </c>
      <c r="I41" s="9">
        <v>4.1</v>
      </c>
      <c r="J41" s="9">
        <v>3.8</v>
      </c>
    </row>
    <row r="42" ht="24" spans="1:10">
      <c r="A42" s="9">
        <v>26</v>
      </c>
      <c r="B42" s="12" t="s">
        <v>124</v>
      </c>
      <c r="C42" s="11" t="s">
        <v>125</v>
      </c>
      <c r="D42" s="11" t="s">
        <v>126</v>
      </c>
      <c r="E42" s="9" t="s">
        <v>37</v>
      </c>
      <c r="F42" s="11"/>
      <c r="G42" s="13">
        <v>17.5</v>
      </c>
      <c r="H42" s="9">
        <v>15.9</v>
      </c>
      <c r="I42" s="9">
        <v>14.5</v>
      </c>
      <c r="J42" s="9">
        <v>13.1</v>
      </c>
    </row>
    <row r="43" ht="36" spans="1:10">
      <c r="A43" s="9">
        <v>27</v>
      </c>
      <c r="B43" s="12" t="s">
        <v>127</v>
      </c>
      <c r="C43" s="11" t="s">
        <v>128</v>
      </c>
      <c r="D43" s="11" t="s">
        <v>129</v>
      </c>
      <c r="E43" s="9" t="s">
        <v>37</v>
      </c>
      <c r="F43" s="11"/>
      <c r="G43" s="13">
        <v>35</v>
      </c>
      <c r="H43" s="9">
        <v>32</v>
      </c>
      <c r="I43" s="9">
        <v>29</v>
      </c>
      <c r="J43" s="9">
        <v>26</v>
      </c>
    </row>
    <row r="44" ht="36" spans="1:10">
      <c r="A44" s="9">
        <v>28</v>
      </c>
      <c r="B44" s="12" t="s">
        <v>130</v>
      </c>
      <c r="C44" s="11" t="s">
        <v>131</v>
      </c>
      <c r="D44" s="11" t="s">
        <v>132</v>
      </c>
      <c r="E44" s="9" t="s">
        <v>18</v>
      </c>
      <c r="F44" s="11"/>
      <c r="G44" s="13">
        <v>127</v>
      </c>
      <c r="H44" s="9">
        <v>115</v>
      </c>
      <c r="I44" s="9">
        <v>105</v>
      </c>
      <c r="J44" s="9">
        <v>95</v>
      </c>
    </row>
    <row r="45" ht="36" spans="1:10">
      <c r="A45" s="9">
        <v>29</v>
      </c>
      <c r="B45" s="12" t="s">
        <v>133</v>
      </c>
      <c r="C45" s="11" t="s">
        <v>134</v>
      </c>
      <c r="D45" s="11" t="s">
        <v>135</v>
      </c>
      <c r="E45" s="9" t="s">
        <v>18</v>
      </c>
      <c r="F45" s="11"/>
      <c r="G45" s="13">
        <v>23.7</v>
      </c>
      <c r="H45" s="9">
        <v>21.5</v>
      </c>
      <c r="I45" s="9">
        <v>19.6</v>
      </c>
      <c r="J45" s="9">
        <v>17.8</v>
      </c>
    </row>
    <row r="46" ht="24" spans="1:10">
      <c r="A46" s="9"/>
      <c r="B46" s="12" t="s">
        <v>136</v>
      </c>
      <c r="C46" s="11" t="s">
        <v>137</v>
      </c>
      <c r="D46" s="11"/>
      <c r="E46" s="9" t="s">
        <v>18</v>
      </c>
      <c r="F46" s="11"/>
      <c r="G46" s="13">
        <v>4.7</v>
      </c>
      <c r="H46" s="9">
        <v>4.3</v>
      </c>
      <c r="I46" s="9">
        <v>3.9</v>
      </c>
      <c r="J46" s="9">
        <v>3.5</v>
      </c>
    </row>
    <row r="47" ht="24" spans="1:10">
      <c r="A47" s="9">
        <v>30</v>
      </c>
      <c r="B47" s="12" t="s">
        <v>138</v>
      </c>
      <c r="C47" s="11" t="s">
        <v>139</v>
      </c>
      <c r="D47" s="11" t="s">
        <v>140</v>
      </c>
      <c r="E47" s="9" t="s">
        <v>37</v>
      </c>
      <c r="F47" s="11"/>
      <c r="G47" s="13">
        <v>23.7</v>
      </c>
      <c r="H47" s="9">
        <v>21.5</v>
      </c>
      <c r="I47" s="9">
        <v>19.6</v>
      </c>
      <c r="J47" s="9">
        <v>17.8</v>
      </c>
    </row>
    <row r="48" ht="36" spans="1:10">
      <c r="A48" s="9">
        <v>31</v>
      </c>
      <c r="B48" s="12" t="s">
        <v>141</v>
      </c>
      <c r="C48" s="11" t="s">
        <v>142</v>
      </c>
      <c r="D48" s="11" t="s">
        <v>143</v>
      </c>
      <c r="E48" s="9" t="s">
        <v>18</v>
      </c>
      <c r="F48" s="11"/>
      <c r="G48" s="13">
        <v>12.6</v>
      </c>
      <c r="H48" s="9">
        <v>11.5</v>
      </c>
      <c r="I48" s="9">
        <v>10.4</v>
      </c>
      <c r="J48" s="9">
        <v>9.5</v>
      </c>
    </row>
    <row r="49" ht="36" spans="1:10">
      <c r="A49" s="9">
        <v>32</v>
      </c>
      <c r="B49" s="12" t="s">
        <v>144</v>
      </c>
      <c r="C49" s="11" t="s">
        <v>145</v>
      </c>
      <c r="D49" s="11" t="s">
        <v>146</v>
      </c>
      <c r="E49" s="9" t="s">
        <v>37</v>
      </c>
      <c r="F49" s="11"/>
      <c r="G49" s="13">
        <v>127</v>
      </c>
      <c r="H49" s="9">
        <v>115</v>
      </c>
      <c r="I49" s="9">
        <v>105</v>
      </c>
      <c r="J49" s="9">
        <v>95</v>
      </c>
    </row>
    <row r="50" ht="36" spans="1:10">
      <c r="A50" s="9">
        <v>33</v>
      </c>
      <c r="B50" s="12" t="s">
        <v>147</v>
      </c>
      <c r="C50" s="11" t="s">
        <v>148</v>
      </c>
      <c r="D50" s="11" t="s">
        <v>149</v>
      </c>
      <c r="E50" s="9" t="s">
        <v>37</v>
      </c>
      <c r="F50" s="11" t="s">
        <v>150</v>
      </c>
      <c r="G50" s="13">
        <v>80</v>
      </c>
      <c r="H50" s="9">
        <v>73</v>
      </c>
      <c r="I50" s="9">
        <v>66</v>
      </c>
      <c r="J50" s="9">
        <v>60</v>
      </c>
    </row>
    <row r="51" ht="36" spans="1:10">
      <c r="A51" s="9">
        <v>34</v>
      </c>
      <c r="B51" s="12" t="s">
        <v>151</v>
      </c>
      <c r="C51" s="11" t="s">
        <v>152</v>
      </c>
      <c r="D51" s="11" t="s">
        <v>153</v>
      </c>
      <c r="E51" s="9" t="s">
        <v>37</v>
      </c>
      <c r="F51" s="11" t="s">
        <v>154</v>
      </c>
      <c r="G51" s="13">
        <v>20</v>
      </c>
      <c r="H51" s="9">
        <v>18</v>
      </c>
      <c r="I51" s="9">
        <v>17</v>
      </c>
      <c r="J51" s="9">
        <v>15</v>
      </c>
    </row>
    <row r="52" ht="24" spans="1:10">
      <c r="A52" s="9"/>
      <c r="B52" s="12" t="s">
        <v>155</v>
      </c>
      <c r="C52" s="11" t="s">
        <v>156</v>
      </c>
      <c r="D52" s="11"/>
      <c r="E52" s="9" t="s">
        <v>37</v>
      </c>
      <c r="F52" s="11"/>
      <c r="G52" s="13">
        <f>G51*0.2</f>
        <v>4</v>
      </c>
      <c r="H52" s="9">
        <v>3.6</v>
      </c>
      <c r="I52" s="9">
        <v>3.3</v>
      </c>
      <c r="J52" s="9">
        <v>3</v>
      </c>
    </row>
    <row r="53" ht="36" spans="1:10">
      <c r="A53" s="9">
        <v>35</v>
      </c>
      <c r="B53" s="12" t="s">
        <v>157</v>
      </c>
      <c r="C53" s="11" t="s">
        <v>158</v>
      </c>
      <c r="D53" s="11" t="s">
        <v>159</v>
      </c>
      <c r="E53" s="9" t="s">
        <v>37</v>
      </c>
      <c r="F53" s="11" t="s">
        <v>154</v>
      </c>
      <c r="G53" s="13">
        <v>28</v>
      </c>
      <c r="H53" s="9">
        <v>25</v>
      </c>
      <c r="I53" s="9">
        <v>23</v>
      </c>
      <c r="J53" s="9">
        <v>21</v>
      </c>
    </row>
    <row r="54" ht="24" spans="1:10">
      <c r="A54" s="9"/>
      <c r="B54" s="12" t="s">
        <v>160</v>
      </c>
      <c r="C54" s="11" t="s">
        <v>161</v>
      </c>
      <c r="D54" s="11"/>
      <c r="E54" s="9" t="s">
        <v>37</v>
      </c>
      <c r="F54" s="11"/>
      <c r="G54" s="13">
        <f>G53*0.2</f>
        <v>5.6</v>
      </c>
      <c r="H54" s="9">
        <v>5.1</v>
      </c>
      <c r="I54" s="9">
        <v>4.6</v>
      </c>
      <c r="J54" s="9">
        <v>4.2</v>
      </c>
    </row>
    <row r="55" ht="24" spans="1:10">
      <c r="A55" s="9">
        <v>36</v>
      </c>
      <c r="B55" s="12" t="s">
        <v>162</v>
      </c>
      <c r="C55" s="11" t="s">
        <v>163</v>
      </c>
      <c r="D55" s="11" t="s">
        <v>164</v>
      </c>
      <c r="E55" s="9" t="s">
        <v>165</v>
      </c>
      <c r="F55" s="11"/>
      <c r="G55" s="13">
        <v>23.7</v>
      </c>
      <c r="H55" s="9">
        <v>21.5</v>
      </c>
      <c r="I55" s="9">
        <v>19.6</v>
      </c>
      <c r="J55" s="9">
        <v>17.8</v>
      </c>
    </row>
    <row r="56" ht="24" spans="1:10">
      <c r="A56" s="9">
        <v>37</v>
      </c>
      <c r="B56" s="12" t="s">
        <v>166</v>
      </c>
      <c r="C56" s="11" t="s">
        <v>167</v>
      </c>
      <c r="D56" s="11" t="s">
        <v>168</v>
      </c>
      <c r="E56" s="9" t="s">
        <v>37</v>
      </c>
      <c r="F56" s="11"/>
      <c r="G56" s="13">
        <v>13.9</v>
      </c>
      <c r="H56" s="9">
        <v>12.6</v>
      </c>
      <c r="I56" s="9">
        <v>11.5</v>
      </c>
      <c r="J56" s="9">
        <v>10.4</v>
      </c>
    </row>
    <row r="57" ht="24" spans="1:10">
      <c r="A57" s="9">
        <v>38</v>
      </c>
      <c r="B57" s="12" t="s">
        <v>169</v>
      </c>
      <c r="C57" s="11" t="s">
        <v>170</v>
      </c>
      <c r="D57" s="11" t="s">
        <v>171</v>
      </c>
      <c r="E57" s="9" t="s">
        <v>37</v>
      </c>
      <c r="F57" s="11"/>
      <c r="G57" s="13">
        <v>8</v>
      </c>
      <c r="H57" s="9">
        <v>7.3</v>
      </c>
      <c r="I57" s="9">
        <v>6.6</v>
      </c>
      <c r="J57" s="9">
        <v>6</v>
      </c>
    </row>
    <row r="58" ht="24" spans="1:10">
      <c r="A58" s="9"/>
      <c r="B58" s="12" t="s">
        <v>172</v>
      </c>
      <c r="C58" s="11" t="s">
        <v>173</v>
      </c>
      <c r="D58" s="11"/>
      <c r="E58" s="9" t="s">
        <v>37</v>
      </c>
      <c r="F58" s="11"/>
      <c r="G58" s="13">
        <f>G57*0.2</f>
        <v>1.6</v>
      </c>
      <c r="H58" s="9">
        <v>1.5</v>
      </c>
      <c r="I58" s="9">
        <v>1.3</v>
      </c>
      <c r="J58" s="9">
        <v>1.2</v>
      </c>
    </row>
    <row r="59" ht="24" spans="1:10">
      <c r="A59" s="9"/>
      <c r="B59" s="12" t="s">
        <v>174</v>
      </c>
      <c r="C59" s="11" t="s">
        <v>175</v>
      </c>
      <c r="D59" s="11"/>
      <c r="E59" s="9" t="s">
        <v>37</v>
      </c>
      <c r="F59" s="11"/>
      <c r="G59" s="13">
        <v>5.9</v>
      </c>
      <c r="H59" s="9">
        <v>5.4</v>
      </c>
      <c r="I59" s="9">
        <v>4.9</v>
      </c>
      <c r="J59" s="9">
        <v>4.4</v>
      </c>
    </row>
    <row r="60" ht="24" spans="1:10">
      <c r="A60" s="9">
        <v>39</v>
      </c>
      <c r="B60" s="12" t="s">
        <v>176</v>
      </c>
      <c r="C60" s="11" t="s">
        <v>177</v>
      </c>
      <c r="D60" s="11" t="s">
        <v>178</v>
      </c>
      <c r="E60" s="9" t="s">
        <v>37</v>
      </c>
      <c r="F60" s="11"/>
      <c r="G60" s="13">
        <v>13.3</v>
      </c>
      <c r="H60" s="9">
        <v>12.1</v>
      </c>
      <c r="I60" s="9">
        <v>11</v>
      </c>
      <c r="J60" s="9">
        <v>10</v>
      </c>
    </row>
    <row r="61" ht="24" spans="1:10">
      <c r="A61" s="9"/>
      <c r="B61" s="12" t="s">
        <v>179</v>
      </c>
      <c r="C61" s="11" t="s">
        <v>180</v>
      </c>
      <c r="D61" s="11"/>
      <c r="E61" s="9" t="s">
        <v>37</v>
      </c>
      <c r="F61" s="11"/>
      <c r="G61" s="13">
        <v>2.6</v>
      </c>
      <c r="H61" s="9">
        <v>2.4</v>
      </c>
      <c r="I61" s="9">
        <v>2.1</v>
      </c>
      <c r="J61" s="9">
        <v>2</v>
      </c>
    </row>
    <row r="62" ht="24" spans="1:10">
      <c r="A62" s="9">
        <v>40</v>
      </c>
      <c r="B62" s="12" t="s">
        <v>181</v>
      </c>
      <c r="C62" s="11" t="s">
        <v>182</v>
      </c>
      <c r="D62" s="11" t="s">
        <v>183</v>
      </c>
      <c r="E62" s="9" t="s">
        <v>165</v>
      </c>
      <c r="F62" s="11"/>
      <c r="G62" s="13">
        <v>21.3</v>
      </c>
      <c r="H62" s="9">
        <v>19.4</v>
      </c>
      <c r="I62" s="9">
        <v>17.6</v>
      </c>
      <c r="J62" s="9">
        <v>16</v>
      </c>
    </row>
    <row r="63" ht="24" spans="1:10">
      <c r="A63" s="9"/>
      <c r="B63" s="12" t="s">
        <v>184</v>
      </c>
      <c r="C63" s="11" t="s">
        <v>185</v>
      </c>
      <c r="D63" s="11"/>
      <c r="E63" s="9" t="s">
        <v>165</v>
      </c>
      <c r="F63" s="11"/>
      <c r="G63" s="13">
        <v>4.2</v>
      </c>
      <c r="H63" s="9">
        <v>3.8</v>
      </c>
      <c r="I63" s="9">
        <v>3.5</v>
      </c>
      <c r="J63" s="9">
        <v>3.2</v>
      </c>
    </row>
    <row r="64" ht="24" spans="1:10">
      <c r="A64" s="9"/>
      <c r="B64" s="12" t="s">
        <v>186</v>
      </c>
      <c r="C64" s="11" t="s">
        <v>187</v>
      </c>
      <c r="D64" s="11"/>
      <c r="E64" s="9" t="s">
        <v>165</v>
      </c>
      <c r="F64" s="11"/>
      <c r="G64" s="13">
        <f>G62</f>
        <v>21.3</v>
      </c>
      <c r="H64" s="9">
        <v>19.4</v>
      </c>
      <c r="I64" s="9">
        <v>17.6</v>
      </c>
      <c r="J64" s="9">
        <v>16</v>
      </c>
    </row>
    <row r="65" ht="24" spans="1:10">
      <c r="A65" s="9">
        <v>41</v>
      </c>
      <c r="B65" s="12" t="s">
        <v>188</v>
      </c>
      <c r="C65" s="11" t="s">
        <v>189</v>
      </c>
      <c r="D65" s="11" t="s">
        <v>190</v>
      </c>
      <c r="E65" s="9" t="s">
        <v>37</v>
      </c>
      <c r="F65" s="11"/>
      <c r="G65" s="13">
        <v>23.7</v>
      </c>
      <c r="H65" s="9">
        <v>21.5</v>
      </c>
      <c r="I65" s="9">
        <v>19.6</v>
      </c>
      <c r="J65" s="9">
        <v>17.8</v>
      </c>
    </row>
    <row r="66" ht="36" spans="1:10">
      <c r="A66" s="9">
        <v>42</v>
      </c>
      <c r="B66" s="12" t="s">
        <v>191</v>
      </c>
      <c r="C66" s="11" t="s">
        <v>192</v>
      </c>
      <c r="D66" s="11" t="s">
        <v>193</v>
      </c>
      <c r="E66" s="9" t="s">
        <v>37</v>
      </c>
      <c r="F66" s="11" t="s">
        <v>194</v>
      </c>
      <c r="G66" s="13">
        <v>621</v>
      </c>
      <c r="H66" s="9">
        <v>565</v>
      </c>
      <c r="I66" s="9">
        <v>513</v>
      </c>
      <c r="J66" s="9">
        <v>467</v>
      </c>
    </row>
    <row r="67" ht="24" spans="1:10">
      <c r="A67" s="9"/>
      <c r="B67" s="12" t="s">
        <v>195</v>
      </c>
      <c r="C67" s="11" t="s">
        <v>196</v>
      </c>
      <c r="D67" s="11"/>
      <c r="E67" s="9" t="s">
        <v>37</v>
      </c>
      <c r="F67" s="11"/>
      <c r="G67" s="17">
        <f>G66*0.2</f>
        <v>124.2</v>
      </c>
      <c r="H67" s="18">
        <v>112.9</v>
      </c>
      <c r="I67" s="18">
        <v>102.6</v>
      </c>
      <c r="J67" s="18">
        <v>93.3</v>
      </c>
    </row>
    <row r="68" ht="24" spans="1:10">
      <c r="A68" s="9">
        <v>43</v>
      </c>
      <c r="B68" s="12" t="s">
        <v>197</v>
      </c>
      <c r="C68" s="11" t="s">
        <v>198</v>
      </c>
      <c r="D68" s="11" t="s">
        <v>199</v>
      </c>
      <c r="E68" s="9" t="s">
        <v>37</v>
      </c>
      <c r="F68" s="11"/>
      <c r="G68" s="13">
        <v>540</v>
      </c>
      <c r="H68" s="9">
        <v>491</v>
      </c>
      <c r="I68" s="9">
        <v>446</v>
      </c>
      <c r="J68" s="9">
        <v>406</v>
      </c>
    </row>
    <row r="69" ht="24" spans="1:10">
      <c r="A69" s="9">
        <v>44</v>
      </c>
      <c r="B69" s="12" t="s">
        <v>200</v>
      </c>
      <c r="C69" s="11" t="s">
        <v>201</v>
      </c>
      <c r="D69" s="11" t="s">
        <v>202</v>
      </c>
      <c r="E69" s="9" t="s">
        <v>18</v>
      </c>
      <c r="F69" s="11" t="s">
        <v>203</v>
      </c>
      <c r="G69" s="13">
        <v>23</v>
      </c>
      <c r="H69" s="9">
        <v>21</v>
      </c>
      <c r="I69" s="9">
        <v>19</v>
      </c>
      <c r="J69" s="9">
        <v>17</v>
      </c>
    </row>
    <row r="70" ht="24" spans="1:10">
      <c r="A70" s="9">
        <v>45</v>
      </c>
      <c r="B70" s="12" t="s">
        <v>204</v>
      </c>
      <c r="C70" s="11" t="s">
        <v>205</v>
      </c>
      <c r="D70" s="11" t="s">
        <v>206</v>
      </c>
      <c r="E70" s="9" t="s">
        <v>37</v>
      </c>
      <c r="F70" s="11"/>
      <c r="G70" s="13">
        <v>70</v>
      </c>
      <c r="H70" s="9">
        <v>64</v>
      </c>
      <c r="I70" s="9">
        <v>58</v>
      </c>
      <c r="J70" s="9">
        <v>53</v>
      </c>
    </row>
    <row r="71" ht="24" spans="1:10">
      <c r="A71" s="9">
        <v>46</v>
      </c>
      <c r="B71" s="12" t="s">
        <v>207</v>
      </c>
      <c r="C71" s="11" t="s">
        <v>208</v>
      </c>
      <c r="D71" s="11" t="s">
        <v>209</v>
      </c>
      <c r="E71" s="9" t="s">
        <v>37</v>
      </c>
      <c r="F71" s="11"/>
      <c r="G71" s="13">
        <v>536</v>
      </c>
      <c r="H71" s="9">
        <v>487</v>
      </c>
      <c r="I71" s="9">
        <v>443</v>
      </c>
      <c r="J71" s="9">
        <v>403</v>
      </c>
    </row>
    <row r="72" ht="24" spans="1:10">
      <c r="A72" s="9"/>
      <c r="B72" s="12" t="s">
        <v>210</v>
      </c>
      <c r="C72" s="11" t="s">
        <v>211</v>
      </c>
      <c r="D72" s="11"/>
      <c r="E72" s="9" t="s">
        <v>37</v>
      </c>
      <c r="F72" s="11"/>
      <c r="G72" s="17">
        <f>G71*0.2</f>
        <v>107.2</v>
      </c>
      <c r="H72" s="18">
        <v>97.5</v>
      </c>
      <c r="I72" s="18">
        <v>88.6</v>
      </c>
      <c r="J72" s="18">
        <v>80.5</v>
      </c>
    </row>
    <row r="73" ht="24" spans="1:10">
      <c r="A73" s="9">
        <v>47</v>
      </c>
      <c r="B73" s="12" t="s">
        <v>212</v>
      </c>
      <c r="C73" s="11" t="s">
        <v>213</v>
      </c>
      <c r="D73" s="11" t="s">
        <v>214</v>
      </c>
      <c r="E73" s="9" t="s">
        <v>37</v>
      </c>
      <c r="F73" s="11"/>
      <c r="G73" s="13">
        <v>322</v>
      </c>
      <c r="H73" s="9">
        <v>293</v>
      </c>
      <c r="I73" s="9">
        <v>266</v>
      </c>
      <c r="J73" s="9">
        <v>242</v>
      </c>
    </row>
    <row r="74" ht="24" spans="1:10">
      <c r="A74" s="9">
        <v>48</v>
      </c>
      <c r="B74" s="12" t="s">
        <v>215</v>
      </c>
      <c r="C74" s="11" t="s">
        <v>216</v>
      </c>
      <c r="D74" s="11" t="s">
        <v>217</v>
      </c>
      <c r="E74" s="9" t="s">
        <v>37</v>
      </c>
      <c r="F74" s="11"/>
      <c r="G74" s="13">
        <v>720</v>
      </c>
      <c r="H74" s="9">
        <v>655</v>
      </c>
      <c r="I74" s="9">
        <v>595</v>
      </c>
      <c r="J74" s="9">
        <v>541</v>
      </c>
    </row>
    <row r="75" ht="24" spans="1:10">
      <c r="A75" s="9">
        <v>49</v>
      </c>
      <c r="B75" s="12" t="s">
        <v>218</v>
      </c>
      <c r="C75" s="11" t="s">
        <v>219</v>
      </c>
      <c r="D75" s="11" t="s">
        <v>220</v>
      </c>
      <c r="E75" s="9" t="s">
        <v>37</v>
      </c>
      <c r="F75" s="11"/>
      <c r="G75" s="13">
        <v>237</v>
      </c>
      <c r="H75" s="9">
        <v>215</v>
      </c>
      <c r="I75" s="9">
        <v>196</v>
      </c>
      <c r="J75" s="9">
        <v>178</v>
      </c>
    </row>
    <row r="76" ht="24" spans="1:10">
      <c r="A76" s="9"/>
      <c r="B76" s="12" t="s">
        <v>221</v>
      </c>
      <c r="C76" s="11" t="s">
        <v>222</v>
      </c>
      <c r="D76" s="11"/>
      <c r="E76" s="9" t="s">
        <v>37</v>
      </c>
      <c r="F76" s="11"/>
      <c r="G76" s="17">
        <f>G75*0.2</f>
        <v>47.4</v>
      </c>
      <c r="H76" s="18">
        <v>43.1</v>
      </c>
      <c r="I76" s="18">
        <v>39.2</v>
      </c>
      <c r="J76" s="18">
        <v>35.6</v>
      </c>
    </row>
    <row r="77" ht="36" spans="1:10">
      <c r="A77" s="9">
        <v>50</v>
      </c>
      <c r="B77" s="12" t="s">
        <v>223</v>
      </c>
      <c r="C77" s="11" t="s">
        <v>224</v>
      </c>
      <c r="D77" s="11" t="s">
        <v>225</v>
      </c>
      <c r="E77" s="9" t="s">
        <v>37</v>
      </c>
      <c r="F77" s="11"/>
      <c r="G77" s="13">
        <v>1872</v>
      </c>
      <c r="H77" s="9">
        <v>1702</v>
      </c>
      <c r="I77" s="9">
        <v>1547</v>
      </c>
      <c r="J77" s="9">
        <v>1406</v>
      </c>
    </row>
    <row r="78" ht="24" spans="1:10">
      <c r="A78" s="9"/>
      <c r="B78" s="12" t="s">
        <v>226</v>
      </c>
      <c r="C78" s="11" t="s">
        <v>227</v>
      </c>
      <c r="D78" s="11"/>
      <c r="E78" s="9" t="s">
        <v>37</v>
      </c>
      <c r="F78" s="11"/>
      <c r="G78" s="17">
        <f>G77*0.2</f>
        <v>374.4</v>
      </c>
      <c r="H78" s="18">
        <v>340.4</v>
      </c>
      <c r="I78" s="18">
        <v>309.4</v>
      </c>
      <c r="J78" s="18">
        <v>281.3</v>
      </c>
    </row>
    <row r="79" ht="36" spans="1:10">
      <c r="A79" s="9">
        <v>51</v>
      </c>
      <c r="B79" s="12" t="s">
        <v>228</v>
      </c>
      <c r="C79" s="11" t="s">
        <v>229</v>
      </c>
      <c r="D79" s="11" t="s">
        <v>230</v>
      </c>
      <c r="E79" s="9" t="s">
        <v>37</v>
      </c>
      <c r="F79" s="11"/>
      <c r="G79" s="13">
        <v>1300</v>
      </c>
      <c r="H79" s="9">
        <v>1182</v>
      </c>
      <c r="I79" s="9">
        <v>1074</v>
      </c>
      <c r="J79" s="9">
        <v>977</v>
      </c>
    </row>
    <row r="80" ht="24" spans="1:10">
      <c r="A80" s="9"/>
      <c r="B80" s="12" t="s">
        <v>231</v>
      </c>
      <c r="C80" s="11" t="s">
        <v>232</v>
      </c>
      <c r="D80" s="11"/>
      <c r="E80" s="9" t="s">
        <v>37</v>
      </c>
      <c r="F80" s="11"/>
      <c r="G80" s="13"/>
      <c r="H80" s="9">
        <v>236.4</v>
      </c>
      <c r="I80" s="9">
        <v>215.2</v>
      </c>
      <c r="J80" s="9">
        <v>195.4</v>
      </c>
    </row>
    <row r="81" ht="36" spans="1:10">
      <c r="A81" s="9">
        <v>52</v>
      </c>
      <c r="B81" s="12" t="s">
        <v>233</v>
      </c>
      <c r="C81" s="11" t="s">
        <v>234</v>
      </c>
      <c r="D81" s="11" t="s">
        <v>235</v>
      </c>
      <c r="E81" s="9" t="s">
        <v>37</v>
      </c>
      <c r="F81" s="11"/>
      <c r="G81" s="13">
        <v>786</v>
      </c>
      <c r="H81" s="9">
        <v>715</v>
      </c>
      <c r="I81" s="9">
        <v>650</v>
      </c>
      <c r="J81" s="9">
        <v>591</v>
      </c>
    </row>
    <row r="82" ht="36" spans="1:10">
      <c r="A82" s="9"/>
      <c r="B82" s="12" t="s">
        <v>236</v>
      </c>
      <c r="C82" s="11" t="s">
        <v>237</v>
      </c>
      <c r="D82" s="11"/>
      <c r="E82" s="9" t="s">
        <v>37</v>
      </c>
      <c r="F82" s="11"/>
      <c r="G82" s="17">
        <f>G81*0.2</f>
        <v>157.2</v>
      </c>
      <c r="H82" s="18">
        <v>142.9</v>
      </c>
      <c r="I82" s="18">
        <v>129.9</v>
      </c>
      <c r="J82" s="18">
        <v>118.1</v>
      </c>
    </row>
    <row r="83" ht="36" spans="1:10">
      <c r="A83" s="9">
        <v>53</v>
      </c>
      <c r="B83" s="12" t="s">
        <v>238</v>
      </c>
      <c r="C83" s="11" t="s">
        <v>239</v>
      </c>
      <c r="D83" s="11" t="s">
        <v>240</v>
      </c>
      <c r="E83" s="9" t="s">
        <v>37</v>
      </c>
      <c r="F83" s="11" t="s">
        <v>241</v>
      </c>
      <c r="G83" s="13">
        <v>1935</v>
      </c>
      <c r="H83" s="9">
        <v>1759</v>
      </c>
      <c r="I83" s="9">
        <v>1599</v>
      </c>
      <c r="J83" s="9">
        <v>1454</v>
      </c>
    </row>
    <row r="84" ht="36" spans="1:10">
      <c r="A84" s="9"/>
      <c r="B84" s="12" t="s">
        <v>242</v>
      </c>
      <c r="C84" s="11" t="s">
        <v>243</v>
      </c>
      <c r="D84" s="11"/>
      <c r="E84" s="9" t="s">
        <v>37</v>
      </c>
      <c r="F84" s="11"/>
      <c r="G84" s="13">
        <f>G83*0.2</f>
        <v>387</v>
      </c>
      <c r="H84" s="9">
        <v>351.8</v>
      </c>
      <c r="I84" s="9">
        <v>319.8</v>
      </c>
      <c r="J84" s="9">
        <v>290.8</v>
      </c>
    </row>
    <row r="85" ht="36" spans="1:10">
      <c r="A85" s="9">
        <v>54</v>
      </c>
      <c r="B85" s="12" t="s">
        <v>244</v>
      </c>
      <c r="C85" s="11" t="s">
        <v>245</v>
      </c>
      <c r="D85" s="11" t="s">
        <v>246</v>
      </c>
      <c r="E85" s="9" t="s">
        <v>37</v>
      </c>
      <c r="F85" s="11"/>
      <c r="G85" s="13">
        <v>900</v>
      </c>
      <c r="H85" s="9">
        <v>818</v>
      </c>
      <c r="I85" s="9">
        <v>744</v>
      </c>
      <c r="J85" s="9">
        <v>676</v>
      </c>
    </row>
    <row r="86" ht="36" spans="1:10">
      <c r="A86" s="9"/>
      <c r="B86" s="12" t="s">
        <v>247</v>
      </c>
      <c r="C86" s="11" t="s">
        <v>248</v>
      </c>
      <c r="D86" s="11"/>
      <c r="E86" s="9" t="s">
        <v>37</v>
      </c>
      <c r="F86" s="11"/>
      <c r="G86" s="13">
        <f>G85*0.2</f>
        <v>180</v>
      </c>
      <c r="H86" s="9">
        <v>163.6</v>
      </c>
      <c r="I86" s="9">
        <v>148.8</v>
      </c>
      <c r="J86" s="9">
        <v>135.2</v>
      </c>
    </row>
    <row r="87" ht="36" spans="1:10">
      <c r="A87" s="9">
        <v>55</v>
      </c>
      <c r="B87" s="12" t="s">
        <v>249</v>
      </c>
      <c r="C87" s="11" t="s">
        <v>250</v>
      </c>
      <c r="D87" s="11" t="s">
        <v>251</v>
      </c>
      <c r="E87" s="9" t="s">
        <v>37</v>
      </c>
      <c r="F87" s="11"/>
      <c r="G87" s="13">
        <v>2178</v>
      </c>
      <c r="H87" s="9">
        <v>1980</v>
      </c>
      <c r="I87" s="9">
        <v>1800</v>
      </c>
      <c r="J87" s="9">
        <v>1636</v>
      </c>
    </row>
    <row r="88" ht="36" spans="1:10">
      <c r="A88" s="9"/>
      <c r="B88" s="12" t="s">
        <v>252</v>
      </c>
      <c r="C88" s="11" t="s">
        <v>253</v>
      </c>
      <c r="D88" s="11"/>
      <c r="E88" s="9" t="s">
        <v>37</v>
      </c>
      <c r="F88" s="11"/>
      <c r="G88" s="13">
        <v>435</v>
      </c>
      <c r="H88" s="9">
        <v>395.5</v>
      </c>
      <c r="I88" s="9">
        <v>359.5</v>
      </c>
      <c r="J88" s="9">
        <v>326.8</v>
      </c>
    </row>
    <row r="89" ht="36" spans="1:10">
      <c r="A89" s="9">
        <v>56</v>
      </c>
      <c r="B89" s="12" t="s">
        <v>254</v>
      </c>
      <c r="C89" s="11" t="s">
        <v>255</v>
      </c>
      <c r="D89" s="11" t="s">
        <v>256</v>
      </c>
      <c r="E89" s="9" t="s">
        <v>37</v>
      </c>
      <c r="F89" s="11"/>
      <c r="G89" s="13">
        <v>2470</v>
      </c>
      <c r="H89" s="9">
        <v>2245</v>
      </c>
      <c r="I89" s="9">
        <v>2041</v>
      </c>
      <c r="J89" s="9">
        <v>1856</v>
      </c>
    </row>
    <row r="90" ht="24" spans="1:10">
      <c r="A90" s="9"/>
      <c r="B90" s="12" t="s">
        <v>257</v>
      </c>
      <c r="C90" s="11" t="s">
        <v>258</v>
      </c>
      <c r="D90" s="11"/>
      <c r="E90" s="9" t="s">
        <v>37</v>
      </c>
      <c r="F90" s="11"/>
      <c r="G90" s="13">
        <f>G89*0.2</f>
        <v>494</v>
      </c>
      <c r="H90" s="9">
        <v>449.1</v>
      </c>
      <c r="I90" s="9">
        <v>408.3</v>
      </c>
      <c r="J90" s="9">
        <v>371.1</v>
      </c>
    </row>
    <row r="91" ht="24" spans="1:10">
      <c r="A91" s="9">
        <v>57</v>
      </c>
      <c r="B91" s="12" t="s">
        <v>259</v>
      </c>
      <c r="C91" s="11" t="s">
        <v>260</v>
      </c>
      <c r="D91" s="11" t="s">
        <v>261</v>
      </c>
      <c r="E91" s="9" t="s">
        <v>37</v>
      </c>
      <c r="F91" s="11" t="s">
        <v>262</v>
      </c>
      <c r="G91" s="13">
        <v>800</v>
      </c>
      <c r="H91" s="9">
        <v>727</v>
      </c>
      <c r="I91" s="9">
        <v>661</v>
      </c>
      <c r="J91" s="9">
        <v>601</v>
      </c>
    </row>
    <row r="92" ht="24" spans="1:10">
      <c r="A92" s="9"/>
      <c r="B92" s="12" t="s">
        <v>263</v>
      </c>
      <c r="C92" s="11" t="s">
        <v>264</v>
      </c>
      <c r="D92" s="11"/>
      <c r="E92" s="9" t="s">
        <v>37</v>
      </c>
      <c r="F92" s="11"/>
      <c r="G92" s="13">
        <f>G91*0.2</f>
        <v>160</v>
      </c>
      <c r="H92" s="9">
        <v>145.5</v>
      </c>
      <c r="I92" s="9">
        <v>132.2</v>
      </c>
      <c r="J92" s="9">
        <v>120.2</v>
      </c>
    </row>
    <row r="93" ht="24" spans="1:10">
      <c r="A93" s="9">
        <v>58</v>
      </c>
      <c r="B93" s="12" t="s">
        <v>265</v>
      </c>
      <c r="C93" s="11" t="s">
        <v>266</v>
      </c>
      <c r="D93" s="11" t="s">
        <v>267</v>
      </c>
      <c r="E93" s="9" t="s">
        <v>37</v>
      </c>
      <c r="F93" s="11"/>
      <c r="G93" s="13">
        <v>1700</v>
      </c>
      <c r="H93" s="9">
        <v>1545</v>
      </c>
      <c r="I93" s="9">
        <v>1405</v>
      </c>
      <c r="J93" s="9">
        <v>1277</v>
      </c>
    </row>
    <row r="94" ht="24" spans="1:10">
      <c r="A94" s="9"/>
      <c r="B94" s="12" t="s">
        <v>268</v>
      </c>
      <c r="C94" s="11" t="s">
        <v>269</v>
      </c>
      <c r="D94" s="11"/>
      <c r="E94" s="9" t="s">
        <v>37</v>
      </c>
      <c r="F94" s="11"/>
      <c r="G94" s="13">
        <f>G93*0.2</f>
        <v>340</v>
      </c>
      <c r="H94" s="9">
        <v>309.1</v>
      </c>
      <c r="I94" s="9">
        <v>281</v>
      </c>
      <c r="J94" s="9">
        <v>255.4</v>
      </c>
    </row>
    <row r="95" ht="36" spans="1:10">
      <c r="A95" s="9">
        <v>59</v>
      </c>
      <c r="B95" s="12" t="s">
        <v>270</v>
      </c>
      <c r="C95" s="11" t="s">
        <v>271</v>
      </c>
      <c r="D95" s="11" t="s">
        <v>272</v>
      </c>
      <c r="E95" s="9" t="s">
        <v>37</v>
      </c>
      <c r="F95" s="11"/>
      <c r="G95" s="13">
        <v>1072</v>
      </c>
      <c r="H95" s="9">
        <v>975</v>
      </c>
      <c r="I95" s="9">
        <v>886</v>
      </c>
      <c r="J95" s="9">
        <v>805</v>
      </c>
    </row>
    <row r="96" ht="24" spans="1:10">
      <c r="A96" s="9"/>
      <c r="B96" s="12" t="s">
        <v>273</v>
      </c>
      <c r="C96" s="11" t="s">
        <v>274</v>
      </c>
      <c r="D96" s="11"/>
      <c r="E96" s="9" t="s">
        <v>37</v>
      </c>
      <c r="F96" s="11"/>
      <c r="G96" s="17">
        <f>G95*0.2</f>
        <v>214.4</v>
      </c>
      <c r="H96" s="18">
        <v>194.9</v>
      </c>
      <c r="I96" s="18">
        <v>177.2</v>
      </c>
      <c r="J96" s="18">
        <v>161.1</v>
      </c>
    </row>
    <row r="97" ht="36" spans="1:10">
      <c r="A97" s="9">
        <v>60</v>
      </c>
      <c r="B97" s="12" t="s">
        <v>275</v>
      </c>
      <c r="C97" s="11" t="s">
        <v>276</v>
      </c>
      <c r="D97" s="11" t="s">
        <v>277</v>
      </c>
      <c r="E97" s="9" t="s">
        <v>37</v>
      </c>
      <c r="F97" s="11" t="s">
        <v>278</v>
      </c>
      <c r="G97" s="13">
        <v>1390</v>
      </c>
      <c r="H97" s="9">
        <v>1264</v>
      </c>
      <c r="I97" s="9">
        <v>1149</v>
      </c>
      <c r="J97" s="9">
        <v>1044</v>
      </c>
    </row>
    <row r="98" ht="24" spans="1:10">
      <c r="A98" s="9"/>
      <c r="B98" s="12" t="s">
        <v>279</v>
      </c>
      <c r="C98" s="11" t="s">
        <v>280</v>
      </c>
      <c r="D98" s="11"/>
      <c r="E98" s="9" t="s">
        <v>37</v>
      </c>
      <c r="F98" s="11"/>
      <c r="G98" s="13">
        <f>G97*0.2</f>
        <v>278</v>
      </c>
      <c r="H98" s="9">
        <v>252.7</v>
      </c>
      <c r="I98" s="9">
        <v>229.8</v>
      </c>
      <c r="J98" s="9">
        <v>208.9</v>
      </c>
    </row>
    <row r="99" ht="36" spans="1:10">
      <c r="A99" s="9">
        <v>61</v>
      </c>
      <c r="B99" s="12" t="s">
        <v>281</v>
      </c>
      <c r="C99" s="11" t="s">
        <v>282</v>
      </c>
      <c r="D99" s="11" t="s">
        <v>283</v>
      </c>
      <c r="E99" s="9" t="s">
        <v>37</v>
      </c>
      <c r="F99" s="14"/>
      <c r="G99" s="13">
        <v>1000</v>
      </c>
      <c r="H99" s="9">
        <v>909</v>
      </c>
      <c r="I99" s="9">
        <v>826</v>
      </c>
      <c r="J99" s="9">
        <v>751</v>
      </c>
    </row>
    <row r="100" ht="24" spans="1:10">
      <c r="A100" s="9"/>
      <c r="B100" s="12" t="s">
        <v>284</v>
      </c>
      <c r="C100" s="11" t="s">
        <v>285</v>
      </c>
      <c r="D100" s="11"/>
      <c r="E100" s="9" t="s">
        <v>37</v>
      </c>
      <c r="F100" s="14"/>
      <c r="G100" s="13">
        <f>G99*0.2</f>
        <v>200</v>
      </c>
      <c r="H100" s="9">
        <v>181.8</v>
      </c>
      <c r="I100" s="9">
        <v>165.3</v>
      </c>
      <c r="J100" s="9">
        <v>150.3</v>
      </c>
    </row>
    <row r="101" ht="36" spans="1:10">
      <c r="A101" s="9">
        <v>62</v>
      </c>
      <c r="B101" s="12" t="s">
        <v>286</v>
      </c>
      <c r="C101" s="11" t="s">
        <v>287</v>
      </c>
      <c r="D101" s="11" t="s">
        <v>288</v>
      </c>
      <c r="E101" s="9" t="s">
        <v>37</v>
      </c>
      <c r="F101" s="11"/>
      <c r="G101" s="13">
        <v>940</v>
      </c>
      <c r="H101" s="9">
        <v>855</v>
      </c>
      <c r="I101" s="9">
        <v>777</v>
      </c>
      <c r="J101" s="9">
        <v>706</v>
      </c>
    </row>
    <row r="102" ht="24" spans="1:10">
      <c r="A102" s="9"/>
      <c r="B102" s="12" t="s">
        <v>289</v>
      </c>
      <c r="C102" s="11" t="s">
        <v>290</v>
      </c>
      <c r="D102" s="11"/>
      <c r="E102" s="9" t="s">
        <v>37</v>
      </c>
      <c r="F102" s="11"/>
      <c r="G102" s="13">
        <f>G101*0.2</f>
        <v>188</v>
      </c>
      <c r="H102" s="9">
        <v>170.9</v>
      </c>
      <c r="I102" s="9">
        <v>155.4</v>
      </c>
      <c r="J102" s="9">
        <v>141.2</v>
      </c>
    </row>
    <row r="103" ht="36" spans="1:10">
      <c r="A103" s="9">
        <v>63</v>
      </c>
      <c r="B103" s="12" t="s">
        <v>291</v>
      </c>
      <c r="C103" s="11" t="s">
        <v>292</v>
      </c>
      <c r="D103" s="11" t="s">
        <v>293</v>
      </c>
      <c r="E103" s="9" t="s">
        <v>37</v>
      </c>
      <c r="F103" s="11"/>
      <c r="G103" s="13">
        <v>2600</v>
      </c>
      <c r="H103" s="9">
        <v>2364</v>
      </c>
      <c r="I103" s="9">
        <v>2149</v>
      </c>
      <c r="J103" s="9">
        <v>1953</v>
      </c>
    </row>
    <row r="104" ht="24" spans="1:10">
      <c r="A104" s="9"/>
      <c r="B104" s="12" t="s">
        <v>294</v>
      </c>
      <c r="C104" s="11" t="s">
        <v>295</v>
      </c>
      <c r="D104" s="11"/>
      <c r="E104" s="9" t="s">
        <v>37</v>
      </c>
      <c r="F104" s="11"/>
      <c r="G104" s="13">
        <f>G103*0.2</f>
        <v>520</v>
      </c>
      <c r="H104" s="9">
        <v>472.7</v>
      </c>
      <c r="I104" s="9">
        <v>429.8</v>
      </c>
      <c r="J104" s="9">
        <v>390.7</v>
      </c>
    </row>
    <row r="105" ht="36" spans="1:10">
      <c r="A105" s="9">
        <v>64</v>
      </c>
      <c r="B105" s="12" t="s">
        <v>296</v>
      </c>
      <c r="C105" s="11" t="s">
        <v>297</v>
      </c>
      <c r="D105" s="11" t="s">
        <v>298</v>
      </c>
      <c r="E105" s="9" t="s">
        <v>37</v>
      </c>
      <c r="F105" s="11"/>
      <c r="G105" s="13">
        <v>720</v>
      </c>
      <c r="H105" s="9">
        <v>655</v>
      </c>
      <c r="I105" s="9">
        <v>595</v>
      </c>
      <c r="J105" s="9">
        <v>541</v>
      </c>
    </row>
    <row r="106" ht="24" spans="1:10">
      <c r="A106" s="9"/>
      <c r="B106" s="12" t="s">
        <v>299</v>
      </c>
      <c r="C106" s="11" t="s">
        <v>300</v>
      </c>
      <c r="D106" s="11"/>
      <c r="E106" s="9" t="s">
        <v>37</v>
      </c>
      <c r="F106" s="11"/>
      <c r="G106" s="13">
        <f>G105*0.2</f>
        <v>144</v>
      </c>
      <c r="H106" s="9">
        <v>130.9</v>
      </c>
      <c r="I106" s="9">
        <v>119</v>
      </c>
      <c r="J106" s="9">
        <v>108.2</v>
      </c>
    </row>
    <row r="107" ht="36" spans="1:10">
      <c r="A107" s="9">
        <v>65</v>
      </c>
      <c r="B107" s="12" t="s">
        <v>301</v>
      </c>
      <c r="C107" s="11" t="s">
        <v>302</v>
      </c>
      <c r="D107" s="11" t="s">
        <v>303</v>
      </c>
      <c r="E107" s="9" t="s">
        <v>37</v>
      </c>
      <c r="F107" s="11"/>
      <c r="G107" s="13">
        <v>1300</v>
      </c>
      <c r="H107" s="9">
        <v>1182</v>
      </c>
      <c r="I107" s="9">
        <v>1074</v>
      </c>
      <c r="J107" s="9">
        <v>977</v>
      </c>
    </row>
    <row r="108" ht="24" spans="1:10">
      <c r="A108" s="9"/>
      <c r="B108" s="12" t="s">
        <v>304</v>
      </c>
      <c r="C108" s="11" t="s">
        <v>305</v>
      </c>
      <c r="D108" s="11"/>
      <c r="E108" s="9" t="s">
        <v>37</v>
      </c>
      <c r="F108" s="11"/>
      <c r="G108" s="13">
        <f>G107*0.2</f>
        <v>260</v>
      </c>
      <c r="H108" s="9">
        <v>236.4</v>
      </c>
      <c r="I108" s="9">
        <v>214.9</v>
      </c>
      <c r="J108" s="9">
        <v>195.3</v>
      </c>
    </row>
    <row r="109" ht="24" spans="1:10">
      <c r="A109" s="9">
        <v>66</v>
      </c>
      <c r="B109" s="12" t="s">
        <v>306</v>
      </c>
      <c r="C109" s="11" t="s">
        <v>307</v>
      </c>
      <c r="D109" s="11" t="s">
        <v>308</v>
      </c>
      <c r="E109" s="9" t="s">
        <v>37</v>
      </c>
      <c r="F109" s="11"/>
      <c r="G109" s="13">
        <v>1120</v>
      </c>
      <c r="H109" s="9">
        <v>1018</v>
      </c>
      <c r="I109" s="9">
        <v>926</v>
      </c>
      <c r="J109" s="9">
        <v>841</v>
      </c>
    </row>
    <row r="110" ht="24" spans="1:10">
      <c r="A110" s="9"/>
      <c r="B110" s="12" t="s">
        <v>309</v>
      </c>
      <c r="C110" s="11" t="s">
        <v>310</v>
      </c>
      <c r="D110" s="11"/>
      <c r="E110" s="9" t="s">
        <v>37</v>
      </c>
      <c r="F110" s="11"/>
      <c r="G110" s="13">
        <f>G109*0.2</f>
        <v>224</v>
      </c>
      <c r="H110" s="9">
        <v>203.6</v>
      </c>
      <c r="I110" s="9">
        <v>185.1</v>
      </c>
      <c r="J110" s="9">
        <v>168.3</v>
      </c>
    </row>
    <row r="111" ht="36" spans="1:10">
      <c r="A111" s="9">
        <v>67</v>
      </c>
      <c r="B111" s="12" t="s">
        <v>311</v>
      </c>
      <c r="C111" s="11" t="s">
        <v>312</v>
      </c>
      <c r="D111" s="11" t="s">
        <v>313</v>
      </c>
      <c r="E111" s="9" t="s">
        <v>37</v>
      </c>
      <c r="F111" s="11"/>
      <c r="G111" s="13">
        <v>1430</v>
      </c>
      <c r="H111" s="9">
        <v>1300</v>
      </c>
      <c r="I111" s="9">
        <v>1182</v>
      </c>
      <c r="J111" s="9">
        <v>1074</v>
      </c>
    </row>
    <row r="112" ht="24" spans="1:10">
      <c r="A112" s="9"/>
      <c r="B112" s="12" t="s">
        <v>314</v>
      </c>
      <c r="C112" s="11" t="s">
        <v>315</v>
      </c>
      <c r="D112" s="11"/>
      <c r="E112" s="9" t="s">
        <v>37</v>
      </c>
      <c r="F112" s="11"/>
      <c r="G112" s="13">
        <f>G111*0.2</f>
        <v>286</v>
      </c>
      <c r="H112" s="9">
        <v>260</v>
      </c>
      <c r="I112" s="9">
        <v>236.4</v>
      </c>
      <c r="J112" s="9">
        <v>214.9</v>
      </c>
    </row>
    <row r="113" ht="36" spans="1:10">
      <c r="A113" s="9">
        <v>68</v>
      </c>
      <c r="B113" s="12" t="s">
        <v>316</v>
      </c>
      <c r="C113" s="11" t="s">
        <v>317</v>
      </c>
      <c r="D113" s="11" t="s">
        <v>318</v>
      </c>
      <c r="E113" s="9" t="s">
        <v>37</v>
      </c>
      <c r="F113" s="11" t="s">
        <v>319</v>
      </c>
      <c r="G113" s="13">
        <v>1700</v>
      </c>
      <c r="H113" s="9">
        <v>1545</v>
      </c>
      <c r="I113" s="9">
        <v>1405</v>
      </c>
      <c r="J113" s="9">
        <v>1277</v>
      </c>
    </row>
    <row r="114" ht="36" spans="1:10">
      <c r="A114" s="9"/>
      <c r="B114" s="12" t="s">
        <v>320</v>
      </c>
      <c r="C114" s="11" t="s">
        <v>321</v>
      </c>
      <c r="D114" s="11"/>
      <c r="E114" s="9" t="s">
        <v>37</v>
      </c>
      <c r="F114" s="11"/>
      <c r="G114" s="13">
        <f>G113*0.2</f>
        <v>340</v>
      </c>
      <c r="H114" s="9">
        <v>309.1</v>
      </c>
      <c r="I114" s="9">
        <v>281</v>
      </c>
      <c r="J114" s="9">
        <v>255.4</v>
      </c>
    </row>
    <row r="115" ht="75" customHeight="1" spans="1:10">
      <c r="A115" s="9">
        <v>69</v>
      </c>
      <c r="B115" s="12" t="s">
        <v>322</v>
      </c>
      <c r="C115" s="11" t="s">
        <v>323</v>
      </c>
      <c r="D115" s="11" t="s">
        <v>324</v>
      </c>
      <c r="E115" s="9" t="s">
        <v>37</v>
      </c>
      <c r="F115" s="11" t="s">
        <v>325</v>
      </c>
      <c r="G115" s="13">
        <v>3700</v>
      </c>
      <c r="H115" s="9">
        <v>3364</v>
      </c>
      <c r="I115" s="9">
        <v>3058</v>
      </c>
      <c r="J115" s="9">
        <v>2780</v>
      </c>
    </row>
    <row r="116" ht="36" spans="1:10">
      <c r="A116" s="9"/>
      <c r="B116" s="12" t="s">
        <v>326</v>
      </c>
      <c r="C116" s="11" t="s">
        <v>327</v>
      </c>
      <c r="D116" s="11"/>
      <c r="E116" s="9" t="s">
        <v>37</v>
      </c>
      <c r="F116" s="11"/>
      <c r="G116" s="13">
        <f>G115*0.2</f>
        <v>740</v>
      </c>
      <c r="H116" s="9">
        <v>672.7</v>
      </c>
      <c r="I116" s="9">
        <v>611.6</v>
      </c>
      <c r="J116" s="9">
        <v>556</v>
      </c>
    </row>
    <row r="117" ht="36" spans="1:10">
      <c r="A117" s="9">
        <v>70</v>
      </c>
      <c r="B117" s="12" t="s">
        <v>328</v>
      </c>
      <c r="C117" s="11" t="s">
        <v>329</v>
      </c>
      <c r="D117" s="11" t="s">
        <v>330</v>
      </c>
      <c r="E117" s="9" t="s">
        <v>37</v>
      </c>
      <c r="F117" s="11"/>
      <c r="G117" s="13">
        <v>1312</v>
      </c>
      <c r="H117" s="9">
        <v>1193</v>
      </c>
      <c r="I117" s="9">
        <v>1084</v>
      </c>
      <c r="J117" s="9">
        <v>986</v>
      </c>
    </row>
    <row r="118" ht="24" spans="1:10">
      <c r="A118" s="9"/>
      <c r="B118" s="12" t="s">
        <v>331</v>
      </c>
      <c r="C118" s="11" t="s">
        <v>332</v>
      </c>
      <c r="D118" s="11"/>
      <c r="E118" s="9" t="s">
        <v>37</v>
      </c>
      <c r="F118" s="11"/>
      <c r="G118" s="17">
        <f>G117*0.2</f>
        <v>262.4</v>
      </c>
      <c r="H118" s="18">
        <v>238.5</v>
      </c>
      <c r="I118" s="18">
        <v>216.9</v>
      </c>
      <c r="J118" s="18">
        <v>197.1</v>
      </c>
    </row>
    <row r="119" ht="36" spans="1:10">
      <c r="A119" s="9">
        <v>71</v>
      </c>
      <c r="B119" s="12" t="s">
        <v>333</v>
      </c>
      <c r="C119" s="11" t="s">
        <v>334</v>
      </c>
      <c r="D119" s="11" t="s">
        <v>335</v>
      </c>
      <c r="E119" s="9" t="s">
        <v>37</v>
      </c>
      <c r="F119" s="11"/>
      <c r="G119" s="13">
        <v>1920</v>
      </c>
      <c r="H119" s="9">
        <v>1745</v>
      </c>
      <c r="I119" s="9">
        <v>1587</v>
      </c>
      <c r="J119" s="9">
        <v>1443</v>
      </c>
    </row>
    <row r="120" ht="24" spans="1:10">
      <c r="A120" s="9"/>
      <c r="B120" s="12" t="s">
        <v>336</v>
      </c>
      <c r="C120" s="11" t="s">
        <v>337</v>
      </c>
      <c r="D120" s="11"/>
      <c r="E120" s="9" t="s">
        <v>37</v>
      </c>
      <c r="F120" s="11"/>
      <c r="G120" s="17">
        <f>G119*0.2</f>
        <v>384</v>
      </c>
      <c r="H120" s="18">
        <v>349.1</v>
      </c>
      <c r="I120" s="18">
        <v>317.4</v>
      </c>
      <c r="J120" s="18">
        <v>288.5</v>
      </c>
    </row>
    <row r="121" ht="36" spans="1:10">
      <c r="A121" s="9">
        <v>72</v>
      </c>
      <c r="B121" s="12" t="s">
        <v>338</v>
      </c>
      <c r="C121" s="11" t="s">
        <v>339</v>
      </c>
      <c r="D121" s="11" t="s">
        <v>340</v>
      </c>
      <c r="E121" s="9" t="s">
        <v>37</v>
      </c>
      <c r="F121" s="11"/>
      <c r="G121" s="13">
        <v>360</v>
      </c>
      <c r="H121" s="9">
        <v>327</v>
      </c>
      <c r="I121" s="9">
        <v>298</v>
      </c>
      <c r="J121" s="9">
        <v>270</v>
      </c>
    </row>
    <row r="122" ht="24" spans="1:10">
      <c r="A122" s="9"/>
      <c r="B122" s="12" t="s">
        <v>341</v>
      </c>
      <c r="C122" s="11" t="s">
        <v>342</v>
      </c>
      <c r="D122" s="11"/>
      <c r="E122" s="9" t="s">
        <v>37</v>
      </c>
      <c r="F122" s="11"/>
      <c r="G122" s="13">
        <f>G121*0.2</f>
        <v>72</v>
      </c>
      <c r="H122" s="9">
        <v>65.5</v>
      </c>
      <c r="I122" s="9">
        <v>59.5</v>
      </c>
      <c r="J122" s="9">
        <v>54.1</v>
      </c>
    </row>
    <row r="123" ht="36" spans="1:10">
      <c r="A123" s="9"/>
      <c r="B123" s="12" t="s">
        <v>343</v>
      </c>
      <c r="C123" s="11" t="s">
        <v>344</v>
      </c>
      <c r="D123" s="11"/>
      <c r="E123" s="9" t="s">
        <v>37</v>
      </c>
      <c r="F123" s="11"/>
      <c r="G123" s="17">
        <f>G121*0.3</f>
        <v>108</v>
      </c>
      <c r="H123" s="18">
        <v>98</v>
      </c>
      <c r="I123" s="18">
        <v>89</v>
      </c>
      <c r="J123" s="18">
        <v>81</v>
      </c>
    </row>
    <row r="124" ht="36" spans="1:10">
      <c r="A124" s="9">
        <v>73</v>
      </c>
      <c r="B124" s="96" t="s">
        <v>345</v>
      </c>
      <c r="C124" s="11" t="s">
        <v>346</v>
      </c>
      <c r="D124" s="11" t="s">
        <v>347</v>
      </c>
      <c r="E124" s="9" t="s">
        <v>37</v>
      </c>
      <c r="F124" s="11"/>
      <c r="G124" s="13">
        <v>1998</v>
      </c>
      <c r="H124" s="9">
        <v>1816</v>
      </c>
      <c r="I124" s="9">
        <v>1651</v>
      </c>
      <c r="J124" s="9">
        <v>1501</v>
      </c>
    </row>
    <row r="125" ht="24" spans="1:10">
      <c r="A125" s="9"/>
      <c r="B125" s="12" t="s">
        <v>348</v>
      </c>
      <c r="C125" s="11" t="s">
        <v>349</v>
      </c>
      <c r="D125" s="11"/>
      <c r="E125" s="9" t="s">
        <v>37</v>
      </c>
      <c r="F125" s="11"/>
      <c r="G125" s="13">
        <v>399</v>
      </c>
      <c r="H125" s="9">
        <v>362.7</v>
      </c>
      <c r="I125" s="9">
        <v>329.8</v>
      </c>
      <c r="J125" s="9">
        <v>299.8</v>
      </c>
    </row>
    <row r="126" ht="24" spans="1:10">
      <c r="A126" s="9">
        <v>74</v>
      </c>
      <c r="B126" s="12" t="s">
        <v>350</v>
      </c>
      <c r="C126" s="11" t="s">
        <v>351</v>
      </c>
      <c r="D126" s="11" t="s">
        <v>352</v>
      </c>
      <c r="E126" s="9" t="s">
        <v>37</v>
      </c>
      <c r="F126" s="11"/>
      <c r="G126" s="13">
        <v>700</v>
      </c>
      <c r="H126" s="9">
        <v>636</v>
      </c>
      <c r="I126" s="9">
        <v>579</v>
      </c>
      <c r="J126" s="9">
        <v>526</v>
      </c>
    </row>
    <row r="127" ht="24" spans="1:10">
      <c r="A127" s="9"/>
      <c r="B127" s="12" t="s">
        <v>353</v>
      </c>
      <c r="C127" s="11" t="s">
        <v>354</v>
      </c>
      <c r="D127" s="11"/>
      <c r="E127" s="9" t="s">
        <v>37</v>
      </c>
      <c r="F127" s="11"/>
      <c r="G127" s="13">
        <f>G126*0.2</f>
        <v>140</v>
      </c>
      <c r="H127" s="9">
        <v>127.3</v>
      </c>
      <c r="I127" s="9">
        <v>115.7</v>
      </c>
      <c r="J127" s="9">
        <v>105.2</v>
      </c>
    </row>
    <row r="128" ht="24" spans="1:10">
      <c r="A128" s="9"/>
      <c r="B128" s="12" t="s">
        <v>355</v>
      </c>
      <c r="C128" s="11" t="s">
        <v>356</v>
      </c>
      <c r="D128" s="11"/>
      <c r="E128" s="9" t="s">
        <v>37</v>
      </c>
      <c r="F128" s="11"/>
      <c r="G128" s="13">
        <f>G126</f>
        <v>700</v>
      </c>
      <c r="H128" s="9">
        <v>636</v>
      </c>
      <c r="I128" s="9">
        <v>579</v>
      </c>
      <c r="J128" s="9">
        <v>526</v>
      </c>
    </row>
    <row r="129" ht="36" spans="1:10">
      <c r="A129" s="9">
        <v>75</v>
      </c>
      <c r="B129" s="12" t="s">
        <v>357</v>
      </c>
      <c r="C129" s="11" t="s">
        <v>358</v>
      </c>
      <c r="D129" s="11" t="s">
        <v>359</v>
      </c>
      <c r="E129" s="9" t="s">
        <v>37</v>
      </c>
      <c r="F129" s="11"/>
      <c r="G129" s="13">
        <v>2150</v>
      </c>
      <c r="H129" s="9">
        <v>1955</v>
      </c>
      <c r="I129" s="9">
        <v>1777</v>
      </c>
      <c r="J129" s="9">
        <v>1615</v>
      </c>
    </row>
    <row r="130" ht="24" spans="1:10">
      <c r="A130" s="9"/>
      <c r="B130" s="12" t="s">
        <v>360</v>
      </c>
      <c r="C130" s="11" t="s">
        <v>361</v>
      </c>
      <c r="D130" s="11"/>
      <c r="E130" s="9" t="s">
        <v>37</v>
      </c>
      <c r="F130" s="11"/>
      <c r="G130" s="13">
        <f>G129*0.2</f>
        <v>430</v>
      </c>
      <c r="H130" s="9">
        <v>390.9</v>
      </c>
      <c r="I130" s="9">
        <v>355.4</v>
      </c>
      <c r="J130" s="9">
        <v>323.1</v>
      </c>
    </row>
    <row r="131" ht="36" spans="1:10">
      <c r="A131" s="9">
        <v>76</v>
      </c>
      <c r="B131" s="12" t="s">
        <v>362</v>
      </c>
      <c r="C131" s="11" t="s">
        <v>363</v>
      </c>
      <c r="D131" s="11" t="s">
        <v>364</v>
      </c>
      <c r="E131" s="9" t="s">
        <v>37</v>
      </c>
      <c r="F131" s="11"/>
      <c r="G131" s="13">
        <v>962</v>
      </c>
      <c r="H131" s="9">
        <v>875</v>
      </c>
      <c r="I131" s="9">
        <v>795</v>
      </c>
      <c r="J131" s="9">
        <v>723</v>
      </c>
    </row>
    <row r="132" ht="24" spans="1:10">
      <c r="A132" s="9"/>
      <c r="B132" s="12" t="s">
        <v>365</v>
      </c>
      <c r="C132" s="11" t="s">
        <v>366</v>
      </c>
      <c r="D132" s="11"/>
      <c r="E132" s="19" t="s">
        <v>37</v>
      </c>
      <c r="F132" s="11"/>
      <c r="G132" s="17">
        <f t="shared" ref="G132:G137" si="0">G131*0.2</f>
        <v>192.4</v>
      </c>
      <c r="H132" s="18">
        <v>174.9</v>
      </c>
      <c r="I132" s="18">
        <v>159</v>
      </c>
      <c r="J132" s="18">
        <v>144.6</v>
      </c>
    </row>
    <row r="133" ht="36" spans="1:10">
      <c r="A133" s="9">
        <v>77</v>
      </c>
      <c r="B133" s="12" t="s">
        <v>367</v>
      </c>
      <c r="C133" s="11" t="s">
        <v>368</v>
      </c>
      <c r="D133" s="11" t="s">
        <v>369</v>
      </c>
      <c r="E133" s="9" t="s">
        <v>37</v>
      </c>
      <c r="F133" s="11" t="s">
        <v>370</v>
      </c>
      <c r="G133" s="13">
        <v>2930</v>
      </c>
      <c r="H133" s="9">
        <v>2664</v>
      </c>
      <c r="I133" s="9">
        <v>2421</v>
      </c>
      <c r="J133" s="9">
        <v>2201</v>
      </c>
    </row>
    <row r="134" ht="24" spans="1:10">
      <c r="A134" s="9"/>
      <c r="B134" s="12" t="s">
        <v>371</v>
      </c>
      <c r="C134" s="11" t="s">
        <v>372</v>
      </c>
      <c r="D134" s="11"/>
      <c r="E134" s="9" t="s">
        <v>37</v>
      </c>
      <c r="F134" s="11"/>
      <c r="G134" s="13">
        <f t="shared" si="0"/>
        <v>586</v>
      </c>
      <c r="H134" s="9">
        <v>532.7</v>
      </c>
      <c r="I134" s="9">
        <v>484.3</v>
      </c>
      <c r="J134" s="9">
        <v>440.3</v>
      </c>
    </row>
    <row r="135" ht="24" spans="1:10">
      <c r="A135" s="9"/>
      <c r="B135" s="12" t="s">
        <v>373</v>
      </c>
      <c r="C135" s="11" t="s">
        <v>374</v>
      </c>
      <c r="D135" s="11"/>
      <c r="E135" s="9" t="s">
        <v>37</v>
      </c>
      <c r="F135" s="11"/>
      <c r="G135" s="13">
        <v>2930</v>
      </c>
      <c r="H135" s="9">
        <v>2664</v>
      </c>
      <c r="I135" s="9">
        <v>2421</v>
      </c>
      <c r="J135" s="9">
        <v>2201</v>
      </c>
    </row>
    <row r="136" ht="36" spans="1:10">
      <c r="A136" s="9">
        <v>78</v>
      </c>
      <c r="B136" s="12" t="s">
        <v>375</v>
      </c>
      <c r="C136" s="11" t="s">
        <v>376</v>
      </c>
      <c r="D136" s="11" t="s">
        <v>377</v>
      </c>
      <c r="E136" s="9" t="s">
        <v>37</v>
      </c>
      <c r="F136" s="11"/>
      <c r="G136" s="13">
        <v>1060</v>
      </c>
      <c r="H136" s="9">
        <v>964</v>
      </c>
      <c r="I136" s="9">
        <v>876</v>
      </c>
      <c r="J136" s="9">
        <v>796</v>
      </c>
    </row>
    <row r="137" ht="24" spans="1:10">
      <c r="A137" s="9"/>
      <c r="B137" s="12" t="s">
        <v>378</v>
      </c>
      <c r="C137" s="11" t="s">
        <v>379</v>
      </c>
      <c r="D137" s="11"/>
      <c r="E137" s="9" t="s">
        <v>37</v>
      </c>
      <c r="F137" s="11"/>
      <c r="G137" s="13">
        <f t="shared" si="0"/>
        <v>212</v>
      </c>
      <c r="H137" s="9">
        <v>192.7</v>
      </c>
      <c r="I137" s="9">
        <v>175.2</v>
      </c>
      <c r="J137" s="9">
        <v>159.3</v>
      </c>
    </row>
    <row r="138" ht="36" spans="1:10">
      <c r="A138" s="9">
        <v>79</v>
      </c>
      <c r="B138" s="12" t="s">
        <v>380</v>
      </c>
      <c r="C138" s="11" t="s">
        <v>381</v>
      </c>
      <c r="D138" s="11" t="s">
        <v>382</v>
      </c>
      <c r="E138" s="9" t="s">
        <v>37</v>
      </c>
      <c r="F138" s="11"/>
      <c r="G138" s="13">
        <v>790</v>
      </c>
      <c r="H138" s="9">
        <v>718</v>
      </c>
      <c r="I138" s="9">
        <v>653</v>
      </c>
      <c r="J138" s="9">
        <v>594</v>
      </c>
    </row>
    <row r="139" ht="24" spans="1:10">
      <c r="A139" s="9"/>
      <c r="B139" s="12" t="s">
        <v>383</v>
      </c>
      <c r="C139" s="11" t="s">
        <v>384</v>
      </c>
      <c r="D139" s="11"/>
      <c r="E139" s="9" t="s">
        <v>37</v>
      </c>
      <c r="F139" s="11"/>
      <c r="G139" s="13">
        <f>G138*0.2</f>
        <v>158</v>
      </c>
      <c r="H139" s="9">
        <v>143.6</v>
      </c>
      <c r="I139" s="9">
        <v>130.6</v>
      </c>
      <c r="J139" s="9">
        <v>118.7</v>
      </c>
    </row>
    <row r="140" ht="36" spans="1:10">
      <c r="A140" s="9">
        <v>80</v>
      </c>
      <c r="B140" s="12" t="s">
        <v>385</v>
      </c>
      <c r="C140" s="11" t="s">
        <v>386</v>
      </c>
      <c r="D140" s="11" t="s">
        <v>387</v>
      </c>
      <c r="E140" s="9" t="s">
        <v>37</v>
      </c>
      <c r="F140" s="11"/>
      <c r="G140" s="13">
        <v>818</v>
      </c>
      <c r="H140" s="9">
        <v>744</v>
      </c>
      <c r="I140" s="9">
        <v>676</v>
      </c>
      <c r="J140" s="9">
        <v>615</v>
      </c>
    </row>
    <row r="141" ht="24" spans="1:10">
      <c r="A141" s="9"/>
      <c r="B141" s="12" t="s">
        <v>388</v>
      </c>
      <c r="C141" s="11" t="s">
        <v>389</v>
      </c>
      <c r="D141" s="11"/>
      <c r="E141" s="9" t="s">
        <v>37</v>
      </c>
      <c r="F141" s="11"/>
      <c r="G141" s="13">
        <v>163</v>
      </c>
      <c r="H141" s="9">
        <v>148.2</v>
      </c>
      <c r="I141" s="9">
        <v>134.7</v>
      </c>
      <c r="J141" s="9">
        <v>122.5</v>
      </c>
    </row>
    <row r="142" ht="24" spans="1:10">
      <c r="A142" s="9"/>
      <c r="B142" s="12" t="s">
        <v>390</v>
      </c>
      <c r="C142" s="11" t="s">
        <v>391</v>
      </c>
      <c r="D142" s="11"/>
      <c r="E142" s="9" t="s">
        <v>37</v>
      </c>
      <c r="F142" s="11"/>
      <c r="G142" s="13">
        <v>818</v>
      </c>
      <c r="H142" s="9">
        <v>744</v>
      </c>
      <c r="I142" s="9">
        <v>676</v>
      </c>
      <c r="J142" s="9">
        <v>615</v>
      </c>
    </row>
    <row r="143" ht="36" spans="1:10">
      <c r="A143" s="9">
        <v>81</v>
      </c>
      <c r="B143" s="12" t="s">
        <v>392</v>
      </c>
      <c r="C143" s="11" t="s">
        <v>393</v>
      </c>
      <c r="D143" s="11" t="s">
        <v>394</v>
      </c>
      <c r="E143" s="9" t="s">
        <v>37</v>
      </c>
      <c r="F143" s="11"/>
      <c r="G143" s="13">
        <v>392</v>
      </c>
      <c r="H143" s="9">
        <v>356</v>
      </c>
      <c r="I143" s="9">
        <v>324</v>
      </c>
      <c r="J143" s="9">
        <v>295</v>
      </c>
    </row>
    <row r="144" ht="24" spans="1:10">
      <c r="A144" s="9"/>
      <c r="B144" s="12" t="s">
        <v>395</v>
      </c>
      <c r="C144" s="11" t="s">
        <v>396</v>
      </c>
      <c r="D144" s="11"/>
      <c r="E144" s="9" t="s">
        <v>37</v>
      </c>
      <c r="F144" s="11"/>
      <c r="G144" s="17">
        <f>G143*0.2</f>
        <v>78.4</v>
      </c>
      <c r="H144" s="18">
        <v>71.3</v>
      </c>
      <c r="I144" s="18">
        <v>64.8</v>
      </c>
      <c r="J144" s="18">
        <v>58.9</v>
      </c>
    </row>
    <row r="145" ht="36" spans="1:10">
      <c r="A145" s="9">
        <v>82</v>
      </c>
      <c r="B145" s="12" t="s">
        <v>397</v>
      </c>
      <c r="C145" s="11" t="s">
        <v>398</v>
      </c>
      <c r="D145" s="11" t="s">
        <v>399</v>
      </c>
      <c r="E145" s="9" t="s">
        <v>37</v>
      </c>
      <c r="F145" s="11" t="s">
        <v>400</v>
      </c>
      <c r="G145" s="13">
        <v>1093</v>
      </c>
      <c r="H145" s="9">
        <v>994</v>
      </c>
      <c r="I145" s="9">
        <v>903</v>
      </c>
      <c r="J145" s="9">
        <v>821</v>
      </c>
    </row>
    <row r="146" ht="24" spans="1:10">
      <c r="A146" s="9"/>
      <c r="B146" s="12" t="s">
        <v>401</v>
      </c>
      <c r="C146" s="11" t="s">
        <v>402</v>
      </c>
      <c r="D146" s="11"/>
      <c r="E146" s="9" t="s">
        <v>37</v>
      </c>
      <c r="F146" s="11"/>
      <c r="G146" s="13">
        <v>218</v>
      </c>
      <c r="H146" s="9">
        <v>198.2</v>
      </c>
      <c r="I146" s="9">
        <v>180.2</v>
      </c>
      <c r="J146" s="9">
        <v>163.8</v>
      </c>
    </row>
    <row r="147" ht="36" spans="1:10">
      <c r="A147" s="9">
        <v>83</v>
      </c>
      <c r="B147" s="12" t="s">
        <v>403</v>
      </c>
      <c r="C147" s="11" t="s">
        <v>404</v>
      </c>
      <c r="D147" s="11" t="s">
        <v>405</v>
      </c>
      <c r="E147" s="9" t="s">
        <v>37</v>
      </c>
      <c r="F147" s="11"/>
      <c r="G147" s="13">
        <v>1050</v>
      </c>
      <c r="H147" s="9">
        <v>955</v>
      </c>
      <c r="I147" s="9">
        <v>868</v>
      </c>
      <c r="J147" s="9">
        <v>789</v>
      </c>
    </row>
    <row r="148" ht="24" spans="1:10">
      <c r="A148" s="9"/>
      <c r="B148" s="12" t="s">
        <v>406</v>
      </c>
      <c r="C148" s="11" t="s">
        <v>407</v>
      </c>
      <c r="D148" s="11"/>
      <c r="E148" s="9" t="s">
        <v>37</v>
      </c>
      <c r="F148" s="11"/>
      <c r="G148" s="17">
        <v>210</v>
      </c>
      <c r="H148" s="18">
        <v>190.9</v>
      </c>
      <c r="I148" s="18">
        <v>173.6</v>
      </c>
      <c r="J148" s="18">
        <v>157.8</v>
      </c>
    </row>
    <row r="149" ht="24" spans="1:10">
      <c r="A149" s="9"/>
      <c r="B149" s="12" t="s">
        <v>408</v>
      </c>
      <c r="C149" s="11" t="s">
        <v>409</v>
      </c>
      <c r="D149" s="11"/>
      <c r="E149" s="9" t="s">
        <v>37</v>
      </c>
      <c r="F149" s="11"/>
      <c r="G149" s="13">
        <f>G147</f>
        <v>1050</v>
      </c>
      <c r="H149" s="9">
        <v>955</v>
      </c>
      <c r="I149" s="9">
        <v>868</v>
      </c>
      <c r="J149" s="9">
        <v>789</v>
      </c>
    </row>
    <row r="150" ht="24" spans="1:10">
      <c r="A150" s="9"/>
      <c r="B150" s="12" t="s">
        <v>410</v>
      </c>
      <c r="C150" s="11" t="s">
        <v>411</v>
      </c>
      <c r="D150" s="11"/>
      <c r="E150" s="9" t="s">
        <v>37</v>
      </c>
      <c r="F150" s="11"/>
      <c r="G150" s="13">
        <f>G147</f>
        <v>1050</v>
      </c>
      <c r="H150" s="9">
        <v>955</v>
      </c>
      <c r="I150" s="9">
        <v>868</v>
      </c>
      <c r="J150" s="9">
        <v>789</v>
      </c>
    </row>
    <row r="151" ht="24" spans="1:10">
      <c r="A151" s="9">
        <v>84</v>
      </c>
      <c r="B151" s="12" t="s">
        <v>412</v>
      </c>
      <c r="C151" s="11" t="s">
        <v>413</v>
      </c>
      <c r="D151" s="11" t="s">
        <v>414</v>
      </c>
      <c r="E151" s="9" t="s">
        <v>37</v>
      </c>
      <c r="F151" s="11"/>
      <c r="G151" s="13">
        <v>1300</v>
      </c>
      <c r="H151" s="9">
        <v>1182</v>
      </c>
      <c r="I151" s="9">
        <v>1074</v>
      </c>
      <c r="J151" s="9">
        <v>977</v>
      </c>
    </row>
    <row r="152" ht="24" spans="1:10">
      <c r="A152" s="9"/>
      <c r="B152" s="12" t="s">
        <v>415</v>
      </c>
      <c r="C152" s="11" t="s">
        <v>416</v>
      </c>
      <c r="D152" s="11"/>
      <c r="E152" s="9" t="s">
        <v>37</v>
      </c>
      <c r="F152" s="11"/>
      <c r="G152" s="13">
        <f>G151*0.2</f>
        <v>260</v>
      </c>
      <c r="H152" s="9">
        <v>236.4</v>
      </c>
      <c r="I152" s="9">
        <v>214.9</v>
      </c>
      <c r="J152" s="9">
        <v>195.3</v>
      </c>
    </row>
    <row r="153" ht="24" spans="1:10">
      <c r="A153" s="9"/>
      <c r="B153" s="12" t="s">
        <v>417</v>
      </c>
      <c r="C153" s="11" t="s">
        <v>418</v>
      </c>
      <c r="D153" s="11"/>
      <c r="E153" s="9" t="s">
        <v>37</v>
      </c>
      <c r="F153" s="11"/>
      <c r="G153" s="13">
        <v>600</v>
      </c>
      <c r="H153" s="9">
        <v>545</v>
      </c>
      <c r="I153" s="9">
        <v>496</v>
      </c>
      <c r="J153" s="9">
        <v>451</v>
      </c>
    </row>
    <row r="154" ht="36" spans="1:10">
      <c r="A154" s="9">
        <v>85</v>
      </c>
      <c r="B154" s="12" t="s">
        <v>419</v>
      </c>
      <c r="C154" s="11" t="s">
        <v>420</v>
      </c>
      <c r="D154" s="11" t="s">
        <v>421</v>
      </c>
      <c r="E154" s="9" t="s">
        <v>37</v>
      </c>
      <c r="F154" s="11"/>
      <c r="G154" s="13">
        <v>790</v>
      </c>
      <c r="H154" s="9">
        <v>718</v>
      </c>
      <c r="I154" s="9">
        <v>653</v>
      </c>
      <c r="J154" s="9">
        <v>594</v>
      </c>
    </row>
    <row r="155" ht="24" spans="1:10">
      <c r="A155" s="9"/>
      <c r="B155" s="12" t="s">
        <v>422</v>
      </c>
      <c r="C155" s="11" t="s">
        <v>423</v>
      </c>
      <c r="D155" s="11"/>
      <c r="E155" s="9" t="s">
        <v>37</v>
      </c>
      <c r="F155" s="11"/>
      <c r="G155" s="13">
        <f>G154*0.2</f>
        <v>158</v>
      </c>
      <c r="H155" s="9">
        <v>143.6</v>
      </c>
      <c r="I155" s="9">
        <v>130.6</v>
      </c>
      <c r="J155" s="9">
        <v>118.7</v>
      </c>
    </row>
    <row r="156" ht="24" spans="1:10">
      <c r="A156" s="9"/>
      <c r="B156" s="12" t="s">
        <v>424</v>
      </c>
      <c r="C156" s="11" t="s">
        <v>425</v>
      </c>
      <c r="D156" s="11"/>
      <c r="E156" s="9" t="s">
        <v>37</v>
      </c>
      <c r="F156" s="11"/>
      <c r="G156" s="13">
        <f>G154-477</f>
        <v>313</v>
      </c>
      <c r="H156" s="9">
        <v>285</v>
      </c>
      <c r="I156" s="9">
        <v>259</v>
      </c>
      <c r="J156" s="9">
        <v>235</v>
      </c>
    </row>
    <row r="157" ht="36" spans="1:10">
      <c r="A157" s="9">
        <v>86</v>
      </c>
      <c r="B157" s="12" t="s">
        <v>426</v>
      </c>
      <c r="C157" s="11" t="s">
        <v>427</v>
      </c>
      <c r="D157" s="11" t="s">
        <v>428</v>
      </c>
      <c r="E157" s="9" t="s">
        <v>165</v>
      </c>
      <c r="F157" s="11"/>
      <c r="G157" s="13">
        <v>550</v>
      </c>
      <c r="H157" s="9">
        <v>500</v>
      </c>
      <c r="I157" s="9">
        <v>455</v>
      </c>
      <c r="J157" s="9">
        <v>413</v>
      </c>
    </row>
    <row r="158" ht="24" spans="1:10">
      <c r="A158" s="9"/>
      <c r="B158" s="12" t="s">
        <v>429</v>
      </c>
      <c r="C158" s="11" t="s">
        <v>430</v>
      </c>
      <c r="D158" s="11"/>
      <c r="E158" s="9" t="s">
        <v>165</v>
      </c>
      <c r="F158" s="11"/>
      <c r="G158" s="13">
        <f>G157*0.2</f>
        <v>110</v>
      </c>
      <c r="H158" s="9">
        <v>100</v>
      </c>
      <c r="I158" s="9">
        <v>90.9</v>
      </c>
      <c r="J158" s="9">
        <v>82.6</v>
      </c>
    </row>
    <row r="159" ht="24" spans="1:10">
      <c r="A159" s="9">
        <v>87</v>
      </c>
      <c r="B159" s="12" t="s">
        <v>431</v>
      </c>
      <c r="C159" s="11" t="s">
        <v>432</v>
      </c>
      <c r="D159" s="11" t="s">
        <v>433</v>
      </c>
      <c r="E159" s="9" t="s">
        <v>165</v>
      </c>
      <c r="F159" s="11" t="s">
        <v>434</v>
      </c>
      <c r="G159" s="13">
        <f>G157*1.3</f>
        <v>715</v>
      </c>
      <c r="H159" s="9">
        <v>650</v>
      </c>
      <c r="I159" s="9">
        <v>591</v>
      </c>
      <c r="J159" s="9">
        <v>537</v>
      </c>
    </row>
    <row r="160" ht="24" spans="1:10">
      <c r="A160" s="9"/>
      <c r="B160" s="12" t="s">
        <v>435</v>
      </c>
      <c r="C160" s="11" t="s">
        <v>436</v>
      </c>
      <c r="D160" s="11"/>
      <c r="E160" s="9" t="s">
        <v>165</v>
      </c>
      <c r="F160" s="11"/>
      <c r="G160" s="13">
        <f>G159*0.2</f>
        <v>143</v>
      </c>
      <c r="H160" s="9">
        <v>130</v>
      </c>
      <c r="I160" s="9">
        <v>118.2</v>
      </c>
      <c r="J160" s="9">
        <v>107.4</v>
      </c>
    </row>
    <row r="161" ht="24" spans="1:10">
      <c r="A161" s="9">
        <v>88</v>
      </c>
      <c r="B161" s="12" t="s">
        <v>437</v>
      </c>
      <c r="C161" s="11" t="s">
        <v>438</v>
      </c>
      <c r="D161" s="11" t="s">
        <v>439</v>
      </c>
      <c r="E161" s="9" t="s">
        <v>165</v>
      </c>
      <c r="F161" s="11"/>
      <c r="G161" s="13">
        <v>383</v>
      </c>
      <c r="H161" s="9">
        <v>348</v>
      </c>
      <c r="I161" s="9">
        <v>317</v>
      </c>
      <c r="J161" s="9">
        <v>288</v>
      </c>
    </row>
    <row r="162" ht="24" spans="1:10">
      <c r="A162" s="9"/>
      <c r="B162" s="12" t="s">
        <v>440</v>
      </c>
      <c r="C162" s="11" t="s">
        <v>441</v>
      </c>
      <c r="D162" s="11"/>
      <c r="E162" s="9" t="s">
        <v>165</v>
      </c>
      <c r="F162" s="11"/>
      <c r="G162" s="13">
        <v>76</v>
      </c>
      <c r="H162" s="9">
        <v>69.1</v>
      </c>
      <c r="I162" s="9">
        <v>62.8</v>
      </c>
      <c r="J162" s="9">
        <v>57.1</v>
      </c>
    </row>
    <row r="163" ht="24" spans="1:10">
      <c r="A163" s="9">
        <v>89</v>
      </c>
      <c r="B163" s="12" t="s">
        <v>442</v>
      </c>
      <c r="C163" s="11" t="s">
        <v>443</v>
      </c>
      <c r="D163" s="11" t="s">
        <v>444</v>
      </c>
      <c r="E163" s="9" t="s">
        <v>37</v>
      </c>
      <c r="F163" s="11"/>
      <c r="G163" s="13">
        <v>2360</v>
      </c>
      <c r="H163" s="9">
        <v>2145</v>
      </c>
      <c r="I163" s="9">
        <v>1950</v>
      </c>
      <c r="J163" s="9">
        <v>1773</v>
      </c>
    </row>
    <row r="164" ht="24" spans="1:10">
      <c r="A164" s="9"/>
      <c r="B164" s="12" t="s">
        <v>445</v>
      </c>
      <c r="C164" s="11" t="s">
        <v>446</v>
      </c>
      <c r="D164" s="11"/>
      <c r="E164" s="9" t="s">
        <v>37</v>
      </c>
      <c r="F164" s="11"/>
      <c r="G164" s="13">
        <f>G163*0.2</f>
        <v>472</v>
      </c>
      <c r="H164" s="9">
        <v>429.1</v>
      </c>
      <c r="I164" s="9">
        <v>390.1</v>
      </c>
      <c r="J164" s="9">
        <v>354.6</v>
      </c>
    </row>
    <row r="165" ht="36" spans="1:10">
      <c r="A165" s="9">
        <v>90</v>
      </c>
      <c r="B165" s="12" t="s">
        <v>447</v>
      </c>
      <c r="C165" s="11" t="s">
        <v>448</v>
      </c>
      <c r="D165" s="11" t="s">
        <v>449</v>
      </c>
      <c r="E165" s="9" t="s">
        <v>37</v>
      </c>
      <c r="F165" s="11"/>
      <c r="G165" s="13">
        <v>900</v>
      </c>
      <c r="H165" s="9">
        <v>818</v>
      </c>
      <c r="I165" s="9">
        <v>744</v>
      </c>
      <c r="J165" s="9">
        <v>676</v>
      </c>
    </row>
    <row r="166" ht="24" spans="1:10">
      <c r="A166" s="9"/>
      <c r="B166" s="12" t="s">
        <v>450</v>
      </c>
      <c r="C166" s="11" t="s">
        <v>451</v>
      </c>
      <c r="D166" s="11"/>
      <c r="E166" s="9" t="s">
        <v>37</v>
      </c>
      <c r="F166" s="11"/>
      <c r="G166" s="13">
        <f>G165*0.2</f>
        <v>180</v>
      </c>
      <c r="H166" s="9">
        <v>163.6</v>
      </c>
      <c r="I166" s="9">
        <v>148.8</v>
      </c>
      <c r="J166" s="9">
        <v>135.2</v>
      </c>
    </row>
    <row r="167" ht="24" spans="1:10">
      <c r="A167" s="9">
        <v>91</v>
      </c>
      <c r="B167" s="12" t="s">
        <v>452</v>
      </c>
      <c r="C167" s="11" t="s">
        <v>453</v>
      </c>
      <c r="D167" s="11" t="s">
        <v>454</v>
      </c>
      <c r="E167" s="9" t="s">
        <v>37</v>
      </c>
      <c r="F167" s="11"/>
      <c r="G167" s="13">
        <v>260</v>
      </c>
      <c r="H167" s="9">
        <v>236</v>
      </c>
      <c r="I167" s="9">
        <v>215</v>
      </c>
      <c r="J167" s="9">
        <v>195</v>
      </c>
    </row>
    <row r="168" ht="24" spans="1:10">
      <c r="A168" s="9"/>
      <c r="B168" s="12" t="s">
        <v>455</v>
      </c>
      <c r="C168" s="11" t="s">
        <v>456</v>
      </c>
      <c r="D168" s="11"/>
      <c r="E168" s="9" t="s">
        <v>37</v>
      </c>
      <c r="F168" s="11"/>
      <c r="G168" s="13">
        <f>G167*0.2</f>
        <v>52</v>
      </c>
      <c r="H168" s="9">
        <v>47.3</v>
      </c>
      <c r="I168" s="9">
        <v>43</v>
      </c>
      <c r="J168" s="9">
        <v>39.1</v>
      </c>
    </row>
    <row r="169" ht="24" spans="1:10">
      <c r="A169" s="9">
        <v>92</v>
      </c>
      <c r="B169" s="12" t="s">
        <v>457</v>
      </c>
      <c r="C169" s="11" t="s">
        <v>458</v>
      </c>
      <c r="D169" s="11" t="s">
        <v>459</v>
      </c>
      <c r="E169" s="9" t="s">
        <v>37</v>
      </c>
      <c r="F169" s="11"/>
      <c r="G169" s="13">
        <v>40</v>
      </c>
      <c r="H169" s="9">
        <v>36</v>
      </c>
      <c r="I169" s="9">
        <v>33</v>
      </c>
      <c r="J169" s="9">
        <v>30</v>
      </c>
    </row>
    <row r="170" ht="24" spans="1:10">
      <c r="A170" s="9"/>
      <c r="B170" s="12" t="s">
        <v>460</v>
      </c>
      <c r="C170" s="11" t="s">
        <v>461</v>
      </c>
      <c r="D170" s="11"/>
      <c r="E170" s="9" t="s">
        <v>37</v>
      </c>
      <c r="F170" s="11"/>
      <c r="G170" s="13">
        <f>G169*0.2</f>
        <v>8</v>
      </c>
      <c r="H170" s="9">
        <v>7.3</v>
      </c>
      <c r="I170" s="9">
        <v>6.6</v>
      </c>
      <c r="J170" s="9">
        <v>6</v>
      </c>
    </row>
    <row r="171" ht="24" spans="1:10">
      <c r="A171" s="9">
        <v>93</v>
      </c>
      <c r="B171" s="12" t="s">
        <v>462</v>
      </c>
      <c r="C171" s="11" t="s">
        <v>463</v>
      </c>
      <c r="D171" s="11" t="s">
        <v>464</v>
      </c>
      <c r="E171" s="9" t="s">
        <v>37</v>
      </c>
      <c r="F171" s="11"/>
      <c r="G171" s="13">
        <v>440</v>
      </c>
      <c r="H171" s="9">
        <v>400</v>
      </c>
      <c r="I171" s="9">
        <v>364</v>
      </c>
      <c r="J171" s="9">
        <v>331</v>
      </c>
    </row>
    <row r="172" ht="24" spans="1:10">
      <c r="A172" s="9"/>
      <c r="B172" s="12" t="s">
        <v>465</v>
      </c>
      <c r="C172" s="11" t="s">
        <v>466</v>
      </c>
      <c r="D172" s="11"/>
      <c r="E172" s="9" t="s">
        <v>37</v>
      </c>
      <c r="F172" s="11"/>
      <c r="G172" s="13">
        <f>G171*0.2</f>
        <v>88</v>
      </c>
      <c r="H172" s="9">
        <v>80</v>
      </c>
      <c r="I172" s="9">
        <v>72.7</v>
      </c>
      <c r="J172" s="9">
        <v>66.1</v>
      </c>
    </row>
    <row r="173" ht="24" spans="1:10">
      <c r="A173" s="9">
        <v>94</v>
      </c>
      <c r="B173" s="12" t="s">
        <v>467</v>
      </c>
      <c r="C173" s="11" t="s">
        <v>468</v>
      </c>
      <c r="D173" s="11" t="s">
        <v>469</v>
      </c>
      <c r="E173" s="9" t="s">
        <v>37</v>
      </c>
      <c r="F173" s="11"/>
      <c r="G173" s="13">
        <v>2100</v>
      </c>
      <c r="H173" s="9">
        <v>1909</v>
      </c>
      <c r="I173" s="9">
        <v>1736</v>
      </c>
      <c r="J173" s="9">
        <v>1578</v>
      </c>
    </row>
    <row r="174" ht="24" spans="1:10">
      <c r="A174" s="9"/>
      <c r="B174" s="12" t="s">
        <v>470</v>
      </c>
      <c r="C174" s="11" t="s">
        <v>471</v>
      </c>
      <c r="D174" s="11"/>
      <c r="E174" s="9" t="s">
        <v>37</v>
      </c>
      <c r="F174" s="11"/>
      <c r="G174" s="13">
        <f>G173*0.2</f>
        <v>420</v>
      </c>
      <c r="H174" s="9">
        <v>381.8</v>
      </c>
      <c r="I174" s="9">
        <v>347.1</v>
      </c>
      <c r="J174" s="9">
        <v>315.6</v>
      </c>
    </row>
    <row r="175" ht="24" spans="1:10">
      <c r="A175" s="9">
        <v>95</v>
      </c>
      <c r="B175" s="12" t="s">
        <v>472</v>
      </c>
      <c r="C175" s="11" t="s">
        <v>473</v>
      </c>
      <c r="D175" s="11" t="s">
        <v>474</v>
      </c>
      <c r="E175" s="9" t="s">
        <v>37</v>
      </c>
      <c r="F175" s="11"/>
      <c r="G175" s="13">
        <v>4000</v>
      </c>
      <c r="H175" s="9">
        <v>3636</v>
      </c>
      <c r="I175" s="9">
        <v>3306</v>
      </c>
      <c r="J175" s="9">
        <v>3005</v>
      </c>
    </row>
    <row r="176" ht="24" spans="1:10">
      <c r="A176" s="9"/>
      <c r="B176" s="12" t="s">
        <v>475</v>
      </c>
      <c r="C176" s="11" t="s">
        <v>476</v>
      </c>
      <c r="D176" s="11"/>
      <c r="E176" s="9" t="s">
        <v>37</v>
      </c>
      <c r="F176" s="11"/>
      <c r="G176" s="13">
        <f>G175*0.2</f>
        <v>800</v>
      </c>
      <c r="H176" s="9">
        <v>727.3</v>
      </c>
      <c r="I176" s="9">
        <v>661.2</v>
      </c>
      <c r="J176" s="9">
        <v>601.1</v>
      </c>
    </row>
    <row r="177" ht="24" spans="1:10">
      <c r="A177" s="9">
        <v>96</v>
      </c>
      <c r="B177" s="12" t="s">
        <v>477</v>
      </c>
      <c r="C177" s="11" t="s">
        <v>478</v>
      </c>
      <c r="D177" s="11" t="s">
        <v>479</v>
      </c>
      <c r="E177" s="9" t="s">
        <v>37</v>
      </c>
      <c r="F177" s="11"/>
      <c r="G177" s="13">
        <v>3949</v>
      </c>
      <c r="H177" s="9">
        <v>3590</v>
      </c>
      <c r="I177" s="9">
        <v>3264</v>
      </c>
      <c r="J177" s="9">
        <v>2967</v>
      </c>
    </row>
    <row r="178" ht="24" spans="1:10">
      <c r="A178" s="9"/>
      <c r="B178" s="12" t="s">
        <v>480</v>
      </c>
      <c r="C178" s="11" t="s">
        <v>481</v>
      </c>
      <c r="D178" s="11"/>
      <c r="E178" s="9" t="s">
        <v>37</v>
      </c>
      <c r="F178" s="11"/>
      <c r="G178" s="13">
        <v>789</v>
      </c>
      <c r="H178" s="9">
        <v>717.3</v>
      </c>
      <c r="I178" s="9">
        <v>652.1</v>
      </c>
      <c r="J178" s="9">
        <v>592.8</v>
      </c>
    </row>
    <row r="179" ht="24" spans="1:10">
      <c r="A179" s="9">
        <v>97</v>
      </c>
      <c r="B179" s="12" t="s">
        <v>482</v>
      </c>
      <c r="C179" s="11" t="s">
        <v>483</v>
      </c>
      <c r="D179" s="11" t="s">
        <v>484</v>
      </c>
      <c r="E179" s="9" t="s">
        <v>37</v>
      </c>
      <c r="F179" s="11"/>
      <c r="G179" s="13">
        <v>3084</v>
      </c>
      <c r="H179" s="9">
        <v>2804</v>
      </c>
      <c r="I179" s="9">
        <v>2549</v>
      </c>
      <c r="J179" s="9">
        <v>2317</v>
      </c>
    </row>
    <row r="180" ht="24" spans="1:10">
      <c r="A180" s="9"/>
      <c r="B180" s="12" t="s">
        <v>485</v>
      </c>
      <c r="C180" s="11" t="s">
        <v>486</v>
      </c>
      <c r="D180" s="11"/>
      <c r="E180" s="9" t="s">
        <v>37</v>
      </c>
      <c r="F180" s="11"/>
      <c r="G180" s="13">
        <v>616</v>
      </c>
      <c r="H180" s="9">
        <v>560</v>
      </c>
      <c r="I180" s="9">
        <v>509.1</v>
      </c>
      <c r="J180" s="9">
        <v>462.8</v>
      </c>
    </row>
    <row r="181" ht="36" spans="1:10">
      <c r="A181" s="9">
        <v>98</v>
      </c>
      <c r="B181" s="12" t="s">
        <v>487</v>
      </c>
      <c r="C181" s="11" t="s">
        <v>488</v>
      </c>
      <c r="D181" s="11" t="s">
        <v>489</v>
      </c>
      <c r="E181" s="9" t="s">
        <v>37</v>
      </c>
      <c r="F181" s="11"/>
      <c r="G181" s="13">
        <v>267</v>
      </c>
      <c r="H181" s="9">
        <v>243</v>
      </c>
      <c r="I181" s="9">
        <v>221</v>
      </c>
      <c r="J181" s="9">
        <v>201</v>
      </c>
    </row>
    <row r="182" ht="24" spans="1:10">
      <c r="A182" s="9"/>
      <c r="B182" s="12" t="s">
        <v>490</v>
      </c>
      <c r="C182" s="11" t="s">
        <v>491</v>
      </c>
      <c r="D182" s="11"/>
      <c r="E182" s="9" t="s">
        <v>37</v>
      </c>
      <c r="F182" s="11"/>
      <c r="G182" s="17">
        <f>G181*0.2</f>
        <v>53.4</v>
      </c>
      <c r="H182" s="18">
        <v>48.5</v>
      </c>
      <c r="I182" s="18">
        <v>44.1</v>
      </c>
      <c r="J182" s="18">
        <v>40.1</v>
      </c>
    </row>
    <row r="183" ht="36" spans="1:10">
      <c r="A183" s="9">
        <v>99</v>
      </c>
      <c r="B183" s="12" t="s">
        <v>492</v>
      </c>
      <c r="C183" s="11" t="s">
        <v>493</v>
      </c>
      <c r="D183" s="11" t="s">
        <v>494</v>
      </c>
      <c r="E183" s="9" t="s">
        <v>37</v>
      </c>
      <c r="F183" s="11"/>
      <c r="G183" s="13">
        <v>550</v>
      </c>
      <c r="H183" s="9">
        <v>500</v>
      </c>
      <c r="I183" s="9">
        <v>455</v>
      </c>
      <c r="J183" s="9">
        <v>413</v>
      </c>
    </row>
    <row r="184" ht="24" spans="1:10">
      <c r="A184" s="9"/>
      <c r="B184" s="12" t="s">
        <v>495</v>
      </c>
      <c r="C184" s="11" t="s">
        <v>496</v>
      </c>
      <c r="D184" s="11"/>
      <c r="E184" s="9" t="s">
        <v>37</v>
      </c>
      <c r="F184" s="11"/>
      <c r="G184" s="13">
        <f>G183*0.2</f>
        <v>110</v>
      </c>
      <c r="H184" s="9">
        <v>100</v>
      </c>
      <c r="I184" s="9">
        <v>90.9</v>
      </c>
      <c r="J184" s="9">
        <v>82.6</v>
      </c>
    </row>
    <row r="185" ht="24" spans="1:10">
      <c r="A185" s="9">
        <v>100</v>
      </c>
      <c r="B185" s="12" t="s">
        <v>497</v>
      </c>
      <c r="C185" s="11" t="s">
        <v>498</v>
      </c>
      <c r="D185" s="11" t="s">
        <v>499</v>
      </c>
      <c r="E185" s="9" t="s">
        <v>37</v>
      </c>
      <c r="F185" s="11"/>
      <c r="G185" s="13">
        <v>1300</v>
      </c>
      <c r="H185" s="9">
        <v>1182</v>
      </c>
      <c r="I185" s="9">
        <v>1074</v>
      </c>
      <c r="J185" s="9">
        <v>977</v>
      </c>
    </row>
    <row r="186" ht="24" spans="1:10">
      <c r="A186" s="9"/>
      <c r="B186" s="12" t="s">
        <v>500</v>
      </c>
      <c r="C186" s="11" t="s">
        <v>501</v>
      </c>
      <c r="D186" s="11"/>
      <c r="E186" s="9" t="s">
        <v>37</v>
      </c>
      <c r="F186" s="11"/>
      <c r="G186" s="13">
        <f>G185*0.2</f>
        <v>260</v>
      </c>
      <c r="H186" s="9">
        <v>236.4</v>
      </c>
      <c r="I186" s="9">
        <v>214.9</v>
      </c>
      <c r="J186" s="9">
        <v>195.3</v>
      </c>
    </row>
    <row r="187" ht="24" spans="1:10">
      <c r="A187" s="9">
        <v>101</v>
      </c>
      <c r="B187" s="12" t="s">
        <v>502</v>
      </c>
      <c r="C187" s="11" t="s">
        <v>503</v>
      </c>
      <c r="D187" s="11" t="s">
        <v>504</v>
      </c>
      <c r="E187" s="9" t="s">
        <v>37</v>
      </c>
      <c r="F187" s="11"/>
      <c r="G187" s="13">
        <v>1998</v>
      </c>
      <c r="H187" s="9">
        <v>1816</v>
      </c>
      <c r="I187" s="9">
        <v>1651</v>
      </c>
      <c r="J187" s="9">
        <v>1501</v>
      </c>
    </row>
    <row r="188" ht="24" spans="1:10">
      <c r="A188" s="9"/>
      <c r="B188" s="12" t="s">
        <v>505</v>
      </c>
      <c r="C188" s="11" t="s">
        <v>506</v>
      </c>
      <c r="D188" s="11"/>
      <c r="E188" s="9" t="s">
        <v>37</v>
      </c>
      <c r="F188" s="11"/>
      <c r="G188" s="13">
        <v>399</v>
      </c>
      <c r="H188" s="9">
        <v>362.7</v>
      </c>
      <c r="I188" s="9">
        <v>329.8</v>
      </c>
      <c r="J188" s="9">
        <v>299.8</v>
      </c>
    </row>
    <row r="189" ht="36" spans="1:10">
      <c r="A189" s="9">
        <v>102</v>
      </c>
      <c r="B189" s="12" t="s">
        <v>507</v>
      </c>
      <c r="C189" s="11" t="s">
        <v>508</v>
      </c>
      <c r="D189" s="11" t="s">
        <v>509</v>
      </c>
      <c r="E189" s="9" t="s">
        <v>37</v>
      </c>
      <c r="F189" s="11"/>
      <c r="G189" s="13">
        <v>1790</v>
      </c>
      <c r="H189" s="9">
        <v>1627</v>
      </c>
      <c r="I189" s="9">
        <v>1479</v>
      </c>
      <c r="J189" s="9">
        <v>1345</v>
      </c>
    </row>
    <row r="190" ht="24" spans="1:10">
      <c r="A190" s="9"/>
      <c r="B190" s="12" t="s">
        <v>510</v>
      </c>
      <c r="C190" s="11" t="s">
        <v>511</v>
      </c>
      <c r="D190" s="11"/>
      <c r="E190" s="9" t="s">
        <v>37</v>
      </c>
      <c r="F190" s="11"/>
      <c r="G190" s="13">
        <f>G189*0.2</f>
        <v>358</v>
      </c>
      <c r="H190" s="9">
        <v>325.5</v>
      </c>
      <c r="I190" s="9">
        <v>295.9</v>
      </c>
      <c r="J190" s="9">
        <v>269</v>
      </c>
    </row>
    <row r="191" ht="24" spans="1:10">
      <c r="A191" s="9"/>
      <c r="B191" s="12" t="s">
        <v>512</v>
      </c>
      <c r="C191" s="11" t="s">
        <v>513</v>
      </c>
      <c r="D191" s="11"/>
      <c r="E191" s="9" t="s">
        <v>37</v>
      </c>
      <c r="F191" s="11"/>
      <c r="G191" s="13">
        <f>G189*0.3</f>
        <v>537</v>
      </c>
      <c r="H191" s="9">
        <v>488</v>
      </c>
      <c r="I191" s="9">
        <v>444</v>
      </c>
      <c r="J191" s="9">
        <v>403</v>
      </c>
    </row>
    <row r="192" ht="36" spans="1:10">
      <c r="A192" s="9">
        <v>103</v>
      </c>
      <c r="B192" s="12" t="s">
        <v>514</v>
      </c>
      <c r="C192" s="11" t="s">
        <v>515</v>
      </c>
      <c r="D192" s="11" t="s">
        <v>516</v>
      </c>
      <c r="E192" s="9" t="s">
        <v>37</v>
      </c>
      <c r="F192" s="11"/>
      <c r="G192" s="13">
        <v>1062</v>
      </c>
      <c r="H192" s="9">
        <v>965</v>
      </c>
      <c r="I192" s="9">
        <v>878</v>
      </c>
      <c r="J192" s="9">
        <v>798</v>
      </c>
    </row>
    <row r="193" ht="24" spans="1:10">
      <c r="A193" s="9"/>
      <c r="B193" s="12" t="s">
        <v>517</v>
      </c>
      <c r="C193" s="11" t="s">
        <v>518</v>
      </c>
      <c r="D193" s="11"/>
      <c r="E193" s="9" t="s">
        <v>37</v>
      </c>
      <c r="F193" s="11"/>
      <c r="G193" s="17">
        <f>G192*0.2</f>
        <v>212.4</v>
      </c>
      <c r="H193" s="18">
        <v>193.1</v>
      </c>
      <c r="I193" s="18">
        <v>175.5</v>
      </c>
      <c r="J193" s="18">
        <v>159.6</v>
      </c>
    </row>
    <row r="194" ht="36" spans="1:10">
      <c r="A194" s="9">
        <v>104</v>
      </c>
      <c r="B194" s="12" t="s">
        <v>519</v>
      </c>
      <c r="C194" s="11" t="s">
        <v>520</v>
      </c>
      <c r="D194" s="11" t="s">
        <v>521</v>
      </c>
      <c r="E194" s="9" t="s">
        <v>37</v>
      </c>
      <c r="F194" s="11"/>
      <c r="G194" s="13">
        <v>550</v>
      </c>
      <c r="H194" s="9">
        <v>500</v>
      </c>
      <c r="I194" s="9">
        <v>455</v>
      </c>
      <c r="J194" s="9">
        <v>413</v>
      </c>
    </row>
    <row r="195" ht="24" spans="1:10">
      <c r="A195" s="9"/>
      <c r="B195" s="12" t="s">
        <v>522</v>
      </c>
      <c r="C195" s="11" t="s">
        <v>523</v>
      </c>
      <c r="D195" s="11"/>
      <c r="E195" s="9" t="s">
        <v>37</v>
      </c>
      <c r="F195" s="11"/>
      <c r="G195" s="13">
        <f>G194*0.2</f>
        <v>110</v>
      </c>
      <c r="H195" s="9">
        <v>100</v>
      </c>
      <c r="I195" s="9">
        <v>90.9</v>
      </c>
      <c r="J195" s="9">
        <v>82.6</v>
      </c>
    </row>
    <row r="196" ht="36" spans="1:10">
      <c r="A196" s="9">
        <v>105</v>
      </c>
      <c r="B196" s="12" t="s">
        <v>524</v>
      </c>
      <c r="C196" s="11" t="s">
        <v>525</v>
      </c>
      <c r="D196" s="11" t="s">
        <v>526</v>
      </c>
      <c r="E196" s="9" t="s">
        <v>37</v>
      </c>
      <c r="F196" s="11" t="s">
        <v>527</v>
      </c>
      <c r="G196" s="13">
        <v>1030</v>
      </c>
      <c r="H196" s="9">
        <v>936</v>
      </c>
      <c r="I196" s="9">
        <v>851</v>
      </c>
      <c r="J196" s="9">
        <v>774</v>
      </c>
    </row>
    <row r="197" ht="24" spans="1:10">
      <c r="A197" s="9"/>
      <c r="B197" s="12" t="s">
        <v>528</v>
      </c>
      <c r="C197" s="11" t="s">
        <v>529</v>
      </c>
      <c r="D197" s="11"/>
      <c r="E197" s="9" t="s">
        <v>37</v>
      </c>
      <c r="F197" s="11"/>
      <c r="G197" s="13">
        <f>G196*0.2</f>
        <v>206</v>
      </c>
      <c r="H197" s="9">
        <v>187.3</v>
      </c>
      <c r="I197" s="9">
        <v>170.2</v>
      </c>
      <c r="J197" s="9">
        <v>154.8</v>
      </c>
    </row>
    <row r="198" ht="24" spans="1:10">
      <c r="A198" s="9"/>
      <c r="B198" s="12" t="s">
        <v>530</v>
      </c>
      <c r="C198" s="11" t="s">
        <v>531</v>
      </c>
      <c r="D198" s="11"/>
      <c r="E198" s="9" t="s">
        <v>37</v>
      </c>
      <c r="F198" s="11"/>
      <c r="G198" s="13">
        <v>1330</v>
      </c>
      <c r="H198" s="9">
        <v>1209</v>
      </c>
      <c r="I198" s="9">
        <v>1099</v>
      </c>
      <c r="J198" s="9">
        <v>999</v>
      </c>
    </row>
    <row r="199" ht="36" spans="1:10">
      <c r="A199" s="9">
        <v>106</v>
      </c>
      <c r="B199" s="12" t="s">
        <v>532</v>
      </c>
      <c r="C199" s="11" t="s">
        <v>533</v>
      </c>
      <c r="D199" s="11" t="s">
        <v>534</v>
      </c>
      <c r="E199" s="9" t="s">
        <v>37</v>
      </c>
      <c r="F199" s="11"/>
      <c r="G199" s="13">
        <v>2052</v>
      </c>
      <c r="H199" s="9">
        <v>1865</v>
      </c>
      <c r="I199" s="9">
        <v>1696</v>
      </c>
      <c r="J199" s="9">
        <v>1542</v>
      </c>
    </row>
    <row r="200" ht="36" spans="1:10">
      <c r="A200" s="9"/>
      <c r="B200" s="12" t="s">
        <v>535</v>
      </c>
      <c r="C200" s="11" t="s">
        <v>536</v>
      </c>
      <c r="D200" s="11"/>
      <c r="E200" s="9" t="s">
        <v>37</v>
      </c>
      <c r="F200" s="11"/>
      <c r="G200" s="17">
        <f>G199*0.2</f>
        <v>410.4</v>
      </c>
      <c r="H200" s="18">
        <v>373.1</v>
      </c>
      <c r="I200" s="18">
        <v>339.2</v>
      </c>
      <c r="J200" s="18">
        <v>308.3</v>
      </c>
    </row>
    <row r="201" ht="36" spans="1:10">
      <c r="A201" s="9">
        <v>107</v>
      </c>
      <c r="B201" s="12" t="s">
        <v>537</v>
      </c>
      <c r="C201" s="11" t="s">
        <v>538</v>
      </c>
      <c r="D201" s="11" t="s">
        <v>539</v>
      </c>
      <c r="E201" s="9" t="s">
        <v>37</v>
      </c>
      <c r="F201" s="11" t="s">
        <v>540</v>
      </c>
      <c r="G201" s="13">
        <v>2500</v>
      </c>
      <c r="H201" s="9">
        <v>2273</v>
      </c>
      <c r="I201" s="9">
        <v>2066</v>
      </c>
      <c r="J201" s="9">
        <v>1878</v>
      </c>
    </row>
    <row r="202" ht="36" spans="1:10">
      <c r="A202" s="9"/>
      <c r="B202" s="12" t="s">
        <v>541</v>
      </c>
      <c r="C202" s="11" t="s">
        <v>542</v>
      </c>
      <c r="D202" s="11"/>
      <c r="E202" s="9" t="s">
        <v>37</v>
      </c>
      <c r="F202" s="11"/>
      <c r="G202" s="13">
        <f>G201*0.2</f>
        <v>500</v>
      </c>
      <c r="H202" s="9">
        <v>454.5</v>
      </c>
      <c r="I202" s="9">
        <v>413.2</v>
      </c>
      <c r="J202" s="9">
        <v>375.7</v>
      </c>
    </row>
    <row r="203" ht="36" spans="1:10">
      <c r="A203" s="9">
        <v>108</v>
      </c>
      <c r="B203" s="12" t="s">
        <v>543</v>
      </c>
      <c r="C203" s="11" t="s">
        <v>544</v>
      </c>
      <c r="D203" s="11" t="s">
        <v>545</v>
      </c>
      <c r="E203" s="9" t="s">
        <v>37</v>
      </c>
      <c r="F203" s="11"/>
      <c r="G203" s="20">
        <v>1295</v>
      </c>
      <c r="H203" s="21">
        <v>1177</v>
      </c>
      <c r="I203" s="21">
        <v>1070</v>
      </c>
      <c r="J203" s="21">
        <v>973</v>
      </c>
    </row>
    <row r="204" ht="24" spans="1:10">
      <c r="A204" s="9"/>
      <c r="B204" s="12" t="s">
        <v>546</v>
      </c>
      <c r="C204" s="11" t="s">
        <v>547</v>
      </c>
      <c r="D204" s="11"/>
      <c r="E204" s="9" t="s">
        <v>37</v>
      </c>
      <c r="F204" s="11"/>
      <c r="G204" s="13">
        <f>G203*0.2</f>
        <v>259</v>
      </c>
      <c r="H204" s="9">
        <v>235.5</v>
      </c>
      <c r="I204" s="9">
        <v>214</v>
      </c>
      <c r="J204" s="9">
        <v>194.6</v>
      </c>
    </row>
    <row r="205" ht="24" spans="1:10">
      <c r="A205" s="9"/>
      <c r="B205" s="12" t="s">
        <v>548</v>
      </c>
      <c r="C205" s="11" t="s">
        <v>549</v>
      </c>
      <c r="D205" s="11"/>
      <c r="E205" s="9" t="s">
        <v>37</v>
      </c>
      <c r="F205" s="11"/>
      <c r="G205" s="4">
        <v>388</v>
      </c>
      <c r="H205" s="9">
        <v>353</v>
      </c>
      <c r="I205" s="9">
        <v>321</v>
      </c>
      <c r="J205" s="9">
        <v>292</v>
      </c>
    </row>
    <row r="206" ht="36" spans="1:10">
      <c r="A206" s="9">
        <v>109</v>
      </c>
      <c r="B206" s="12" t="s">
        <v>550</v>
      </c>
      <c r="C206" s="11" t="s">
        <v>551</v>
      </c>
      <c r="D206" s="11" t="s">
        <v>552</v>
      </c>
      <c r="E206" s="9" t="s">
        <v>37</v>
      </c>
      <c r="F206" s="11"/>
      <c r="G206" s="13">
        <v>1110</v>
      </c>
      <c r="H206" s="9">
        <v>1009</v>
      </c>
      <c r="I206" s="9">
        <v>917</v>
      </c>
      <c r="J206" s="9">
        <v>834</v>
      </c>
    </row>
    <row r="207" ht="24" spans="1:10">
      <c r="A207" s="9"/>
      <c r="B207" s="12" t="s">
        <v>553</v>
      </c>
      <c r="C207" s="11" t="s">
        <v>554</v>
      </c>
      <c r="D207" s="11"/>
      <c r="E207" s="9" t="s">
        <v>37</v>
      </c>
      <c r="F207" s="11"/>
      <c r="G207" s="13">
        <f>G206*0.2</f>
        <v>222</v>
      </c>
      <c r="H207" s="9">
        <v>201.8</v>
      </c>
      <c r="I207" s="9">
        <v>183.5</v>
      </c>
      <c r="J207" s="9">
        <v>166.8</v>
      </c>
    </row>
    <row r="208" ht="36" spans="1:10">
      <c r="A208" s="9">
        <v>110</v>
      </c>
      <c r="B208" s="12" t="s">
        <v>555</v>
      </c>
      <c r="C208" s="11" t="s">
        <v>556</v>
      </c>
      <c r="D208" s="11" t="s">
        <v>557</v>
      </c>
      <c r="E208" s="9" t="s">
        <v>37</v>
      </c>
      <c r="F208" s="11"/>
      <c r="G208" s="13">
        <v>1190</v>
      </c>
      <c r="H208" s="9">
        <v>1082</v>
      </c>
      <c r="I208" s="9">
        <v>983</v>
      </c>
      <c r="J208" s="9">
        <v>894</v>
      </c>
    </row>
    <row r="209" ht="24" spans="1:10">
      <c r="A209" s="9"/>
      <c r="B209" s="12" t="s">
        <v>558</v>
      </c>
      <c r="C209" s="11" t="s">
        <v>559</v>
      </c>
      <c r="D209" s="11"/>
      <c r="E209" s="9" t="s">
        <v>37</v>
      </c>
      <c r="F209" s="11"/>
      <c r="G209" s="13">
        <f>G208*0.2</f>
        <v>238</v>
      </c>
      <c r="H209" s="9">
        <v>216.4</v>
      </c>
      <c r="I209" s="9">
        <v>196.7</v>
      </c>
      <c r="J209" s="9">
        <v>178.8</v>
      </c>
    </row>
    <row r="210" ht="36" spans="1:10">
      <c r="A210" s="9">
        <v>111</v>
      </c>
      <c r="B210" s="12" t="s">
        <v>560</v>
      </c>
      <c r="C210" s="11" t="s">
        <v>561</v>
      </c>
      <c r="D210" s="11" t="s">
        <v>562</v>
      </c>
      <c r="E210" s="9" t="s">
        <v>37</v>
      </c>
      <c r="F210" s="11"/>
      <c r="G210" s="13">
        <v>1671</v>
      </c>
      <c r="H210" s="9">
        <v>1519</v>
      </c>
      <c r="I210" s="9">
        <v>1381</v>
      </c>
      <c r="J210" s="9">
        <v>1255</v>
      </c>
    </row>
    <row r="211" ht="24" spans="1:10">
      <c r="A211" s="9"/>
      <c r="B211" s="12" t="s">
        <v>563</v>
      </c>
      <c r="C211" s="11" t="s">
        <v>564</v>
      </c>
      <c r="D211" s="11"/>
      <c r="E211" s="9" t="s">
        <v>37</v>
      </c>
      <c r="F211" s="11"/>
      <c r="G211" s="17">
        <f>G210*0.2</f>
        <v>334.2</v>
      </c>
      <c r="H211" s="18">
        <v>303.8</v>
      </c>
      <c r="I211" s="18">
        <v>276.2</v>
      </c>
      <c r="J211" s="18">
        <v>251.1</v>
      </c>
    </row>
    <row r="212" ht="36" spans="1:10">
      <c r="A212" s="9">
        <v>112</v>
      </c>
      <c r="B212" s="12" t="s">
        <v>565</v>
      </c>
      <c r="C212" s="11" t="s">
        <v>566</v>
      </c>
      <c r="D212" s="11" t="s">
        <v>567</v>
      </c>
      <c r="E212" s="9" t="s">
        <v>37</v>
      </c>
      <c r="F212" s="11" t="s">
        <v>568</v>
      </c>
      <c r="G212" s="13">
        <v>1300</v>
      </c>
      <c r="H212" s="9">
        <v>1182</v>
      </c>
      <c r="I212" s="9">
        <v>1074</v>
      </c>
      <c r="J212" s="9">
        <v>977</v>
      </c>
    </row>
    <row r="213" ht="24" spans="1:10">
      <c r="A213" s="9"/>
      <c r="B213" s="12" t="s">
        <v>569</v>
      </c>
      <c r="C213" s="11" t="s">
        <v>570</v>
      </c>
      <c r="D213" s="11"/>
      <c r="E213" s="9" t="s">
        <v>37</v>
      </c>
      <c r="F213" s="11"/>
      <c r="G213" s="13">
        <f>G212*0.2</f>
        <v>260</v>
      </c>
      <c r="H213" s="9">
        <v>236.4</v>
      </c>
      <c r="I213" s="9">
        <v>214.9</v>
      </c>
      <c r="J213" s="9">
        <v>195.3</v>
      </c>
    </row>
    <row r="214" ht="28" customHeight="1" spans="1:10">
      <c r="A214" s="9">
        <v>113</v>
      </c>
      <c r="B214" s="12" t="s">
        <v>571</v>
      </c>
      <c r="C214" s="11" t="s">
        <v>572</v>
      </c>
      <c r="D214" s="11" t="s">
        <v>573</v>
      </c>
      <c r="E214" s="9" t="s">
        <v>37</v>
      </c>
      <c r="F214" s="11"/>
      <c r="G214" s="13">
        <v>913</v>
      </c>
      <c r="H214" s="9">
        <v>830</v>
      </c>
      <c r="I214" s="9">
        <v>755</v>
      </c>
      <c r="J214" s="9">
        <v>686</v>
      </c>
    </row>
    <row r="215" ht="24" spans="1:10">
      <c r="A215" s="9"/>
      <c r="B215" s="12" t="s">
        <v>574</v>
      </c>
      <c r="C215" s="11" t="s">
        <v>575</v>
      </c>
      <c r="D215" s="11"/>
      <c r="E215" s="9" t="s">
        <v>37</v>
      </c>
      <c r="F215" s="11"/>
      <c r="G215" s="13">
        <v>182</v>
      </c>
      <c r="H215" s="9">
        <v>165.5</v>
      </c>
      <c r="I215" s="9">
        <v>150.4</v>
      </c>
      <c r="J215" s="9">
        <v>136.7</v>
      </c>
    </row>
    <row r="216" ht="24" spans="1:10">
      <c r="A216" s="9"/>
      <c r="B216" s="12" t="s">
        <v>576</v>
      </c>
      <c r="C216" s="11" t="s">
        <v>577</v>
      </c>
      <c r="D216" s="11"/>
      <c r="E216" s="9" t="s">
        <v>37</v>
      </c>
      <c r="F216" s="11"/>
      <c r="G216" s="13">
        <v>483</v>
      </c>
      <c r="H216" s="9">
        <v>439</v>
      </c>
      <c r="I216" s="9">
        <v>399</v>
      </c>
      <c r="J216" s="9">
        <v>363</v>
      </c>
    </row>
    <row r="217" ht="36" spans="1:10">
      <c r="A217" s="9">
        <v>114</v>
      </c>
      <c r="B217" s="12" t="s">
        <v>578</v>
      </c>
      <c r="C217" s="11" t="s">
        <v>579</v>
      </c>
      <c r="D217" s="11" t="s">
        <v>580</v>
      </c>
      <c r="E217" s="9" t="s">
        <v>37</v>
      </c>
      <c r="F217" s="11"/>
      <c r="G217" s="13">
        <v>620</v>
      </c>
      <c r="H217" s="9">
        <v>564</v>
      </c>
      <c r="I217" s="9">
        <v>512</v>
      </c>
      <c r="J217" s="9">
        <v>466</v>
      </c>
    </row>
    <row r="218" ht="24" spans="1:10">
      <c r="A218" s="9"/>
      <c r="B218" s="12" t="s">
        <v>581</v>
      </c>
      <c r="C218" s="11" t="s">
        <v>582</v>
      </c>
      <c r="D218" s="11"/>
      <c r="E218" s="9" t="s">
        <v>37</v>
      </c>
      <c r="F218" s="11"/>
      <c r="G218" s="13">
        <f>G217*0.2</f>
        <v>124</v>
      </c>
      <c r="H218" s="9">
        <v>112.7</v>
      </c>
      <c r="I218" s="9">
        <v>102.5</v>
      </c>
      <c r="J218" s="9">
        <v>93.2</v>
      </c>
    </row>
    <row r="219" ht="24" spans="1:10">
      <c r="A219" s="9"/>
      <c r="B219" s="12" t="s">
        <v>583</v>
      </c>
      <c r="C219" s="11" t="s">
        <v>584</v>
      </c>
      <c r="D219" s="11"/>
      <c r="E219" s="9" t="s">
        <v>37</v>
      </c>
      <c r="F219" s="11"/>
      <c r="G219" s="13">
        <f>G217</f>
        <v>620</v>
      </c>
      <c r="H219" s="9">
        <v>564</v>
      </c>
      <c r="I219" s="9">
        <v>512</v>
      </c>
      <c r="J219" s="9">
        <v>466</v>
      </c>
    </row>
    <row r="220" ht="24" spans="1:10">
      <c r="A220" s="9">
        <v>115</v>
      </c>
      <c r="B220" s="12" t="s">
        <v>585</v>
      </c>
      <c r="C220" s="11" t="s">
        <v>586</v>
      </c>
      <c r="D220" s="11" t="s">
        <v>587</v>
      </c>
      <c r="E220" s="9" t="s">
        <v>37</v>
      </c>
      <c r="F220" s="11"/>
      <c r="G220" s="13">
        <v>430</v>
      </c>
      <c r="H220" s="9">
        <v>391</v>
      </c>
      <c r="I220" s="9">
        <v>355</v>
      </c>
      <c r="J220" s="9">
        <v>323</v>
      </c>
    </row>
    <row r="221" ht="24" spans="1:10">
      <c r="A221" s="9"/>
      <c r="B221" s="12" t="s">
        <v>588</v>
      </c>
      <c r="C221" s="11" t="s">
        <v>589</v>
      </c>
      <c r="D221" s="11"/>
      <c r="E221" s="9" t="s">
        <v>37</v>
      </c>
      <c r="F221" s="11"/>
      <c r="G221" s="13">
        <f>G220*0.2</f>
        <v>86</v>
      </c>
      <c r="H221" s="9">
        <v>78.2</v>
      </c>
      <c r="I221" s="9">
        <v>71.1</v>
      </c>
      <c r="J221" s="9">
        <v>64.6</v>
      </c>
    </row>
    <row r="222" ht="24" spans="1:10">
      <c r="A222" s="9">
        <v>116</v>
      </c>
      <c r="B222" s="12" t="s">
        <v>590</v>
      </c>
      <c r="C222" s="11" t="s">
        <v>591</v>
      </c>
      <c r="D222" s="11" t="s">
        <v>592</v>
      </c>
      <c r="E222" s="9" t="s">
        <v>37</v>
      </c>
      <c r="F222" s="11"/>
      <c r="G222" s="13">
        <v>740</v>
      </c>
      <c r="H222" s="9">
        <v>673</v>
      </c>
      <c r="I222" s="9">
        <v>612</v>
      </c>
      <c r="J222" s="9">
        <v>556</v>
      </c>
    </row>
    <row r="223" ht="24" spans="1:10">
      <c r="A223" s="9"/>
      <c r="B223" s="12" t="s">
        <v>593</v>
      </c>
      <c r="C223" s="11" t="s">
        <v>594</v>
      </c>
      <c r="D223" s="11"/>
      <c r="E223" s="9" t="s">
        <v>37</v>
      </c>
      <c r="F223" s="11"/>
      <c r="G223" s="13">
        <f>G222*0.2</f>
        <v>148</v>
      </c>
      <c r="H223" s="9">
        <v>134.5</v>
      </c>
      <c r="I223" s="9">
        <v>122.3</v>
      </c>
      <c r="J223" s="9">
        <v>111.2</v>
      </c>
    </row>
    <row r="224" ht="24" spans="1:10">
      <c r="A224" s="9"/>
      <c r="B224" s="12" t="s">
        <v>595</v>
      </c>
      <c r="C224" s="11" t="s">
        <v>596</v>
      </c>
      <c r="D224" s="11"/>
      <c r="E224" s="9" t="s">
        <v>37</v>
      </c>
      <c r="F224" s="11"/>
      <c r="G224" s="13">
        <f>G222*0.3</f>
        <v>222</v>
      </c>
      <c r="H224" s="9">
        <v>202</v>
      </c>
      <c r="I224" s="9">
        <v>183</v>
      </c>
      <c r="J224" s="9">
        <v>167</v>
      </c>
    </row>
    <row r="225" ht="36" spans="1:10">
      <c r="A225" s="9">
        <v>117</v>
      </c>
      <c r="B225" s="12" t="s">
        <v>597</v>
      </c>
      <c r="C225" s="11" t="s">
        <v>598</v>
      </c>
      <c r="D225" s="11" t="s">
        <v>599</v>
      </c>
      <c r="E225" s="9" t="s">
        <v>600</v>
      </c>
      <c r="F225" s="11"/>
      <c r="G225" s="13">
        <v>1250</v>
      </c>
      <c r="H225" s="9">
        <v>1136</v>
      </c>
      <c r="I225" s="9">
        <v>1033</v>
      </c>
      <c r="J225" s="9">
        <v>939</v>
      </c>
    </row>
    <row r="226" ht="24" spans="1:10">
      <c r="A226" s="9"/>
      <c r="B226" s="12" t="s">
        <v>601</v>
      </c>
      <c r="C226" s="11" t="s">
        <v>602</v>
      </c>
      <c r="D226" s="11"/>
      <c r="E226" s="9" t="s">
        <v>600</v>
      </c>
      <c r="F226" s="11"/>
      <c r="G226" s="13">
        <f>G225*0.2</f>
        <v>250</v>
      </c>
      <c r="H226" s="9">
        <v>227.3</v>
      </c>
      <c r="I226" s="9">
        <v>206.6</v>
      </c>
      <c r="J226" s="9">
        <v>187.8</v>
      </c>
    </row>
    <row r="227" ht="24" spans="1:10">
      <c r="A227" s="9">
        <v>118</v>
      </c>
      <c r="B227" s="12" t="s">
        <v>603</v>
      </c>
      <c r="C227" s="11" t="s">
        <v>604</v>
      </c>
      <c r="D227" s="11" t="s">
        <v>605</v>
      </c>
      <c r="E227" s="9" t="s">
        <v>37</v>
      </c>
      <c r="F227" s="11"/>
      <c r="G227" s="13">
        <v>800</v>
      </c>
      <c r="H227" s="9">
        <v>727</v>
      </c>
      <c r="I227" s="9">
        <v>661</v>
      </c>
      <c r="J227" s="9">
        <v>601</v>
      </c>
    </row>
    <row r="228" ht="24" spans="1:10">
      <c r="A228" s="9"/>
      <c r="B228" s="12" t="s">
        <v>606</v>
      </c>
      <c r="C228" s="11" t="s">
        <v>607</v>
      </c>
      <c r="D228" s="11"/>
      <c r="E228" s="9" t="s">
        <v>37</v>
      </c>
      <c r="F228" s="11"/>
      <c r="G228" s="13">
        <f>G227*0.2</f>
        <v>160</v>
      </c>
      <c r="H228" s="9">
        <v>145.5</v>
      </c>
      <c r="I228" s="9">
        <v>132.2</v>
      </c>
      <c r="J228" s="9">
        <v>120.2</v>
      </c>
    </row>
    <row r="229" ht="36" spans="1:10">
      <c r="A229" s="9">
        <v>119</v>
      </c>
      <c r="B229" s="12" t="s">
        <v>608</v>
      </c>
      <c r="C229" s="11" t="s">
        <v>609</v>
      </c>
      <c r="D229" s="11" t="s">
        <v>610</v>
      </c>
      <c r="E229" s="9" t="s">
        <v>37</v>
      </c>
      <c r="F229" s="11"/>
      <c r="G229" s="13">
        <v>940</v>
      </c>
      <c r="H229" s="9">
        <v>855</v>
      </c>
      <c r="I229" s="9">
        <v>777</v>
      </c>
      <c r="J229" s="9">
        <v>706</v>
      </c>
    </row>
    <row r="230" ht="24" spans="1:10">
      <c r="A230" s="9"/>
      <c r="B230" s="12" t="s">
        <v>611</v>
      </c>
      <c r="C230" s="11" t="s">
        <v>612</v>
      </c>
      <c r="D230" s="11"/>
      <c r="E230" s="9" t="s">
        <v>37</v>
      </c>
      <c r="F230" s="11"/>
      <c r="G230" s="13">
        <f>G229*0.2</f>
        <v>188</v>
      </c>
      <c r="H230" s="9">
        <v>170.9</v>
      </c>
      <c r="I230" s="9">
        <v>155.4</v>
      </c>
      <c r="J230" s="9">
        <v>141.2</v>
      </c>
    </row>
    <row r="231" ht="30" customHeight="1" spans="1:10">
      <c r="A231" s="9">
        <v>120</v>
      </c>
      <c r="B231" s="12" t="s">
        <v>613</v>
      </c>
      <c r="C231" s="11" t="s">
        <v>614</v>
      </c>
      <c r="D231" s="11" t="s">
        <v>615</v>
      </c>
      <c r="E231" s="9" t="s">
        <v>37</v>
      </c>
      <c r="F231" s="11"/>
      <c r="G231" s="13">
        <v>400</v>
      </c>
      <c r="H231" s="9">
        <v>364</v>
      </c>
      <c r="I231" s="9">
        <v>331</v>
      </c>
      <c r="J231" s="9">
        <v>301</v>
      </c>
    </row>
    <row r="232" ht="24" spans="1:10">
      <c r="A232" s="9"/>
      <c r="B232" s="12" t="s">
        <v>616</v>
      </c>
      <c r="C232" s="11" t="s">
        <v>617</v>
      </c>
      <c r="D232" s="11"/>
      <c r="E232" s="9" t="s">
        <v>37</v>
      </c>
      <c r="F232" s="11"/>
      <c r="G232" s="13">
        <f>G231*0.2</f>
        <v>80</v>
      </c>
      <c r="H232" s="9">
        <v>72.7</v>
      </c>
      <c r="I232" s="9">
        <v>66.1</v>
      </c>
      <c r="J232" s="9">
        <v>60.1</v>
      </c>
    </row>
    <row r="233" ht="29" customHeight="1" spans="1:10">
      <c r="A233" s="9">
        <v>121</v>
      </c>
      <c r="B233" s="12" t="s">
        <v>618</v>
      </c>
      <c r="C233" s="11" t="s">
        <v>619</v>
      </c>
      <c r="D233" s="11" t="s">
        <v>620</v>
      </c>
      <c r="E233" s="9" t="s">
        <v>165</v>
      </c>
      <c r="F233" s="11" t="s">
        <v>621</v>
      </c>
      <c r="G233" s="13" t="s">
        <v>622</v>
      </c>
      <c r="H233" s="13" t="s">
        <v>622</v>
      </c>
      <c r="I233" s="13" t="s">
        <v>622</v>
      </c>
      <c r="J233" s="13" t="s">
        <v>622</v>
      </c>
    </row>
    <row r="234" ht="36" spans="1:10">
      <c r="A234" s="9">
        <v>122</v>
      </c>
      <c r="B234" s="12" t="s">
        <v>623</v>
      </c>
      <c r="C234" s="11" t="s">
        <v>624</v>
      </c>
      <c r="D234" s="11" t="s">
        <v>625</v>
      </c>
      <c r="E234" s="9" t="s">
        <v>165</v>
      </c>
      <c r="F234" s="11" t="s">
        <v>621</v>
      </c>
      <c r="G234" s="13" t="s">
        <v>622</v>
      </c>
      <c r="H234" s="13" t="s">
        <v>622</v>
      </c>
      <c r="I234" s="13" t="s">
        <v>622</v>
      </c>
      <c r="J234" s="13" t="s">
        <v>622</v>
      </c>
    </row>
    <row r="235" ht="36" spans="1:10">
      <c r="A235" s="9">
        <v>123</v>
      </c>
      <c r="B235" s="12" t="s">
        <v>626</v>
      </c>
      <c r="C235" s="11" t="s">
        <v>627</v>
      </c>
      <c r="D235" s="11" t="s">
        <v>628</v>
      </c>
      <c r="E235" s="9" t="s">
        <v>37</v>
      </c>
      <c r="F235" s="11" t="s">
        <v>621</v>
      </c>
      <c r="G235" s="13" t="s">
        <v>622</v>
      </c>
      <c r="H235" s="13" t="s">
        <v>622</v>
      </c>
      <c r="I235" s="13" t="s">
        <v>622</v>
      </c>
      <c r="J235" s="13" t="s">
        <v>622</v>
      </c>
    </row>
    <row r="236" ht="36" spans="1:10">
      <c r="A236" s="9">
        <v>124</v>
      </c>
      <c r="B236" s="12" t="s">
        <v>629</v>
      </c>
      <c r="C236" s="11" t="s">
        <v>630</v>
      </c>
      <c r="D236" s="11" t="s">
        <v>631</v>
      </c>
      <c r="E236" s="9" t="s">
        <v>37</v>
      </c>
      <c r="F236" s="11" t="s">
        <v>621</v>
      </c>
      <c r="G236" s="13" t="s">
        <v>622</v>
      </c>
      <c r="H236" s="13" t="s">
        <v>622</v>
      </c>
      <c r="I236" s="13" t="s">
        <v>622</v>
      </c>
      <c r="J236" s="13" t="s">
        <v>622</v>
      </c>
    </row>
    <row r="237" ht="36" spans="1:10">
      <c r="A237" s="9">
        <v>125</v>
      </c>
      <c r="B237" s="12" t="s">
        <v>632</v>
      </c>
      <c r="C237" s="11" t="s">
        <v>633</v>
      </c>
      <c r="D237" s="11" t="s">
        <v>634</v>
      </c>
      <c r="E237" s="9" t="s">
        <v>37</v>
      </c>
      <c r="F237" s="11" t="s">
        <v>621</v>
      </c>
      <c r="G237" s="13" t="s">
        <v>622</v>
      </c>
      <c r="H237" s="13" t="s">
        <v>622</v>
      </c>
      <c r="I237" s="13" t="s">
        <v>622</v>
      </c>
      <c r="J237" s="13" t="s">
        <v>622</v>
      </c>
    </row>
    <row r="238" ht="348" customHeight="1" spans="1:10">
      <c r="A238" s="8" t="s">
        <v>635</v>
      </c>
      <c r="B238" s="22"/>
      <c r="C238" s="8" t="s">
        <v>636</v>
      </c>
      <c r="D238" s="23" t="s">
        <v>637</v>
      </c>
      <c r="E238" s="10"/>
      <c r="F238" s="10"/>
      <c r="G238" s="10"/>
      <c r="H238" s="11"/>
      <c r="I238" s="11"/>
      <c r="J238" s="11"/>
    </row>
    <row r="239" ht="48" spans="1:10">
      <c r="A239" s="9">
        <v>1</v>
      </c>
      <c r="B239" s="12" t="s">
        <v>638</v>
      </c>
      <c r="C239" s="22" t="s">
        <v>639</v>
      </c>
      <c r="D239" s="11" t="s">
        <v>640</v>
      </c>
      <c r="E239" s="9" t="s">
        <v>641</v>
      </c>
      <c r="F239" s="22"/>
      <c r="G239" s="13">
        <v>16.3</v>
      </c>
      <c r="H239" s="9">
        <v>14.8</v>
      </c>
      <c r="I239" s="9">
        <v>13.5</v>
      </c>
      <c r="J239" s="9">
        <v>12.2</v>
      </c>
    </row>
    <row r="240" ht="24" spans="1:10">
      <c r="A240" s="9"/>
      <c r="B240" s="12" t="s">
        <v>642</v>
      </c>
      <c r="C240" s="22" t="s">
        <v>643</v>
      </c>
      <c r="D240" s="22"/>
      <c r="E240" s="9" t="s">
        <v>641</v>
      </c>
      <c r="F240" s="22"/>
      <c r="G240" s="13">
        <f>G239</f>
        <v>16.3</v>
      </c>
      <c r="H240" s="9">
        <v>14.8</v>
      </c>
      <c r="I240" s="9">
        <v>13.5</v>
      </c>
      <c r="J240" s="9">
        <v>12.2</v>
      </c>
    </row>
    <row r="241" ht="36" spans="1:10">
      <c r="A241" s="9">
        <v>2</v>
      </c>
      <c r="B241" s="12" t="s">
        <v>644</v>
      </c>
      <c r="C241" s="22" t="s">
        <v>645</v>
      </c>
      <c r="D241" s="11" t="s">
        <v>646</v>
      </c>
      <c r="E241" s="9" t="s">
        <v>18</v>
      </c>
      <c r="F241" s="22"/>
      <c r="G241" s="13">
        <v>26.3</v>
      </c>
      <c r="H241" s="9">
        <v>23.9</v>
      </c>
      <c r="I241" s="9">
        <v>21.7</v>
      </c>
      <c r="J241" s="9">
        <v>19.8</v>
      </c>
    </row>
    <row r="242" ht="24" spans="1:10">
      <c r="A242" s="9"/>
      <c r="B242" s="12" t="s">
        <v>647</v>
      </c>
      <c r="C242" s="22" t="s">
        <v>648</v>
      </c>
      <c r="D242" s="22"/>
      <c r="E242" s="9" t="s">
        <v>18</v>
      </c>
      <c r="F242" s="22"/>
      <c r="G242" s="13">
        <v>10</v>
      </c>
      <c r="H242" s="9">
        <v>9.1</v>
      </c>
      <c r="I242" s="9">
        <v>8.3</v>
      </c>
      <c r="J242" s="9">
        <v>7.5</v>
      </c>
    </row>
    <row r="243" ht="36" spans="1:10">
      <c r="A243" s="9"/>
      <c r="B243" s="12" t="s">
        <v>649</v>
      </c>
      <c r="C243" s="22" t="s">
        <v>650</v>
      </c>
      <c r="D243" s="22"/>
      <c r="E243" s="9" t="s">
        <v>18</v>
      </c>
      <c r="F243" s="22"/>
      <c r="G243" s="13">
        <v>62</v>
      </c>
      <c r="H243" s="9">
        <v>56</v>
      </c>
      <c r="I243" s="9">
        <v>51</v>
      </c>
      <c r="J243" s="9">
        <v>47</v>
      </c>
    </row>
    <row r="244" ht="24" spans="1:10">
      <c r="A244" s="9"/>
      <c r="B244" s="12" t="s">
        <v>651</v>
      </c>
      <c r="C244" s="22" t="s">
        <v>652</v>
      </c>
      <c r="D244" s="22"/>
      <c r="E244" s="9" t="s">
        <v>18</v>
      </c>
      <c r="F244" s="22"/>
      <c r="G244" s="13">
        <f>G241</f>
        <v>26.3</v>
      </c>
      <c r="H244" s="9">
        <v>23.9</v>
      </c>
      <c r="I244" s="9">
        <v>21.7</v>
      </c>
      <c r="J244" s="9">
        <v>19.8</v>
      </c>
    </row>
    <row r="245" ht="24" spans="1:10">
      <c r="A245" s="9"/>
      <c r="B245" s="12" t="s">
        <v>653</v>
      </c>
      <c r="C245" s="22" t="s">
        <v>654</v>
      </c>
      <c r="D245" s="22"/>
      <c r="E245" s="9" t="s">
        <v>18</v>
      </c>
      <c r="F245" s="22"/>
      <c r="G245" s="13">
        <f>G241</f>
        <v>26.3</v>
      </c>
      <c r="H245" s="9">
        <v>23.9</v>
      </c>
      <c r="I245" s="9">
        <v>21.7</v>
      </c>
      <c r="J245" s="9">
        <v>19.8</v>
      </c>
    </row>
    <row r="246" ht="36" spans="1:10">
      <c r="A246" s="9">
        <v>3</v>
      </c>
      <c r="B246" s="12" t="s">
        <v>655</v>
      </c>
      <c r="C246" s="11" t="s">
        <v>656</v>
      </c>
      <c r="D246" s="11" t="s">
        <v>657</v>
      </c>
      <c r="E246" s="9" t="s">
        <v>18</v>
      </c>
      <c r="F246" s="22" t="s">
        <v>658</v>
      </c>
      <c r="G246" s="13">
        <v>60</v>
      </c>
      <c r="H246" s="9">
        <v>55</v>
      </c>
      <c r="I246" s="9">
        <v>50</v>
      </c>
      <c r="J246" s="9">
        <v>45</v>
      </c>
    </row>
    <row r="247" ht="48" spans="1:10">
      <c r="A247" s="9">
        <v>4</v>
      </c>
      <c r="B247" s="12" t="s">
        <v>659</v>
      </c>
      <c r="C247" s="22" t="s">
        <v>660</v>
      </c>
      <c r="D247" s="11" t="s">
        <v>661</v>
      </c>
      <c r="E247" s="9" t="s">
        <v>18</v>
      </c>
      <c r="F247" s="22"/>
      <c r="G247" s="13">
        <v>180</v>
      </c>
      <c r="H247" s="9">
        <v>164</v>
      </c>
      <c r="I247" s="9">
        <v>149</v>
      </c>
      <c r="J247" s="9">
        <v>135</v>
      </c>
    </row>
    <row r="248" ht="36" spans="1:10">
      <c r="A248" s="9">
        <v>5</v>
      </c>
      <c r="B248" s="12" t="s">
        <v>662</v>
      </c>
      <c r="C248" s="22" t="s">
        <v>663</v>
      </c>
      <c r="D248" s="11" t="s">
        <v>664</v>
      </c>
      <c r="E248" s="9" t="s">
        <v>665</v>
      </c>
      <c r="F248" s="22" t="s">
        <v>666</v>
      </c>
      <c r="G248" s="13">
        <v>308</v>
      </c>
      <c r="H248" s="9">
        <v>280</v>
      </c>
      <c r="I248" s="9">
        <v>255</v>
      </c>
      <c r="J248" s="9">
        <v>231</v>
      </c>
    </row>
    <row r="249" ht="36" spans="1:10">
      <c r="A249" s="9">
        <v>6</v>
      </c>
      <c r="B249" s="12" t="s">
        <v>667</v>
      </c>
      <c r="C249" s="22" t="s">
        <v>668</v>
      </c>
      <c r="D249" s="11" t="s">
        <v>669</v>
      </c>
      <c r="E249" s="9" t="s">
        <v>18</v>
      </c>
      <c r="F249" s="22"/>
      <c r="G249" s="13">
        <v>380</v>
      </c>
      <c r="H249" s="9">
        <v>345</v>
      </c>
      <c r="I249" s="9">
        <v>314</v>
      </c>
      <c r="J249" s="9">
        <v>285</v>
      </c>
    </row>
    <row r="250" ht="48" spans="1:10">
      <c r="A250" s="9">
        <v>7</v>
      </c>
      <c r="B250" s="12" t="s">
        <v>670</v>
      </c>
      <c r="C250" s="22" t="s">
        <v>671</v>
      </c>
      <c r="D250" s="11" t="s">
        <v>672</v>
      </c>
      <c r="E250" s="9" t="s">
        <v>18</v>
      </c>
      <c r="F250" s="22"/>
      <c r="G250" s="13">
        <v>242</v>
      </c>
      <c r="H250" s="9">
        <v>220</v>
      </c>
      <c r="I250" s="9">
        <v>200</v>
      </c>
      <c r="J250" s="9">
        <v>182</v>
      </c>
    </row>
    <row r="251" ht="36" spans="1:10">
      <c r="A251" s="9">
        <v>8</v>
      </c>
      <c r="B251" s="12" t="s">
        <v>673</v>
      </c>
      <c r="C251" s="22" t="s">
        <v>674</v>
      </c>
      <c r="D251" s="11" t="s">
        <v>675</v>
      </c>
      <c r="E251" s="9" t="s">
        <v>18</v>
      </c>
      <c r="F251" s="22"/>
      <c r="G251" s="13">
        <v>242</v>
      </c>
      <c r="H251" s="9">
        <v>220</v>
      </c>
      <c r="I251" s="9">
        <v>200</v>
      </c>
      <c r="J251" s="9">
        <v>182</v>
      </c>
    </row>
    <row r="252" ht="36" spans="1:10">
      <c r="A252" s="9">
        <v>9</v>
      </c>
      <c r="B252" s="12" t="s">
        <v>676</v>
      </c>
      <c r="C252" s="22" t="s">
        <v>677</v>
      </c>
      <c r="D252" s="11" t="s">
        <v>678</v>
      </c>
      <c r="E252" s="9" t="s">
        <v>18</v>
      </c>
      <c r="F252" s="22"/>
      <c r="G252" s="13">
        <v>900</v>
      </c>
      <c r="H252" s="9">
        <v>818</v>
      </c>
      <c r="I252" s="9">
        <v>744</v>
      </c>
      <c r="J252" s="9">
        <v>676</v>
      </c>
    </row>
    <row r="253" ht="48" spans="1:10">
      <c r="A253" s="9">
        <v>10</v>
      </c>
      <c r="B253" s="12" t="s">
        <v>679</v>
      </c>
      <c r="C253" s="22" t="s">
        <v>680</v>
      </c>
      <c r="D253" s="11" t="s">
        <v>681</v>
      </c>
      <c r="E253" s="9" t="s">
        <v>18</v>
      </c>
      <c r="F253" s="11" t="s">
        <v>682</v>
      </c>
      <c r="G253" s="13">
        <v>145</v>
      </c>
      <c r="H253" s="9">
        <v>132</v>
      </c>
      <c r="I253" s="9">
        <v>120</v>
      </c>
      <c r="J253" s="9">
        <v>109</v>
      </c>
    </row>
    <row r="254" ht="36" spans="1:10">
      <c r="A254" s="9">
        <v>11</v>
      </c>
      <c r="B254" s="12" t="s">
        <v>683</v>
      </c>
      <c r="C254" s="22" t="s">
        <v>684</v>
      </c>
      <c r="D254" s="11" t="s">
        <v>685</v>
      </c>
      <c r="E254" s="9" t="s">
        <v>18</v>
      </c>
      <c r="F254" s="11" t="s">
        <v>682</v>
      </c>
      <c r="G254" s="24">
        <v>45</v>
      </c>
      <c r="H254" s="25">
        <v>41</v>
      </c>
      <c r="I254" s="25">
        <v>37</v>
      </c>
      <c r="J254" s="25">
        <v>34</v>
      </c>
    </row>
    <row r="255" ht="36" spans="1:10">
      <c r="A255" s="9">
        <v>12</v>
      </c>
      <c r="B255" s="12" t="s">
        <v>686</v>
      </c>
      <c r="C255" s="22" t="s">
        <v>687</v>
      </c>
      <c r="D255" s="11" t="s">
        <v>688</v>
      </c>
      <c r="E255" s="9" t="s">
        <v>665</v>
      </c>
      <c r="F255" s="22"/>
      <c r="G255" s="13">
        <v>168</v>
      </c>
      <c r="H255" s="9">
        <v>153</v>
      </c>
      <c r="I255" s="9">
        <v>139</v>
      </c>
      <c r="J255" s="9">
        <v>126</v>
      </c>
    </row>
    <row r="256" ht="36" spans="1:10">
      <c r="A256" s="9">
        <v>13</v>
      </c>
      <c r="B256" s="12" t="s">
        <v>689</v>
      </c>
      <c r="C256" s="22" t="s">
        <v>690</v>
      </c>
      <c r="D256" s="11" t="s">
        <v>691</v>
      </c>
      <c r="E256" s="9" t="s">
        <v>18</v>
      </c>
      <c r="F256" s="22"/>
      <c r="G256" s="13">
        <v>75</v>
      </c>
      <c r="H256" s="9">
        <v>68</v>
      </c>
      <c r="I256" s="9">
        <v>62</v>
      </c>
      <c r="J256" s="9">
        <v>56</v>
      </c>
    </row>
    <row r="257" ht="24" spans="1:10">
      <c r="A257" s="9">
        <v>14</v>
      </c>
      <c r="B257" s="12" t="s">
        <v>692</v>
      </c>
      <c r="C257" s="11" t="s">
        <v>693</v>
      </c>
      <c r="D257" s="11" t="s">
        <v>694</v>
      </c>
      <c r="E257" s="9" t="s">
        <v>18</v>
      </c>
      <c r="F257" s="11"/>
      <c r="G257" s="13">
        <v>149</v>
      </c>
      <c r="H257" s="9">
        <v>135</v>
      </c>
      <c r="I257" s="9">
        <v>123</v>
      </c>
      <c r="J257" s="9">
        <v>112</v>
      </c>
    </row>
    <row r="258" ht="36" spans="1:10">
      <c r="A258" s="9">
        <v>15</v>
      </c>
      <c r="B258" s="12" t="s">
        <v>695</v>
      </c>
      <c r="C258" s="11" t="s">
        <v>696</v>
      </c>
      <c r="D258" s="11" t="s">
        <v>697</v>
      </c>
      <c r="E258" s="9" t="s">
        <v>641</v>
      </c>
      <c r="F258" s="22"/>
      <c r="G258" s="13">
        <v>7</v>
      </c>
      <c r="H258" s="9">
        <v>6.4</v>
      </c>
      <c r="I258" s="9">
        <v>5.8</v>
      </c>
      <c r="J258" s="9">
        <v>5.3</v>
      </c>
    </row>
    <row r="259" ht="36" spans="1:10">
      <c r="A259" s="9">
        <v>16</v>
      </c>
      <c r="B259" s="12" t="s">
        <v>698</v>
      </c>
      <c r="C259" s="22" t="s">
        <v>699</v>
      </c>
      <c r="D259" s="11" t="s">
        <v>700</v>
      </c>
      <c r="E259" s="9" t="s">
        <v>641</v>
      </c>
      <c r="F259" s="9"/>
      <c r="G259" s="13">
        <v>12.1</v>
      </c>
      <c r="H259" s="9">
        <v>11</v>
      </c>
      <c r="I259" s="9">
        <v>10</v>
      </c>
      <c r="J259" s="9">
        <v>9.1</v>
      </c>
    </row>
    <row r="260" ht="36" spans="1:10">
      <c r="A260" s="9">
        <v>17</v>
      </c>
      <c r="B260" s="12" t="s">
        <v>701</v>
      </c>
      <c r="C260" s="22" t="s">
        <v>702</v>
      </c>
      <c r="D260" s="11" t="s">
        <v>703</v>
      </c>
      <c r="E260" s="9" t="s">
        <v>704</v>
      </c>
      <c r="F260" s="11" t="s">
        <v>705</v>
      </c>
      <c r="G260" s="13">
        <v>16</v>
      </c>
      <c r="H260" s="9">
        <v>15</v>
      </c>
      <c r="I260" s="9">
        <v>13</v>
      </c>
      <c r="J260" s="9">
        <v>12</v>
      </c>
    </row>
    <row r="261" ht="36" spans="1:10">
      <c r="A261" s="9">
        <v>18</v>
      </c>
      <c r="B261" s="12" t="s">
        <v>706</v>
      </c>
      <c r="C261" s="22" t="s">
        <v>707</v>
      </c>
      <c r="D261" s="11" t="s">
        <v>708</v>
      </c>
      <c r="E261" s="9" t="s">
        <v>18</v>
      </c>
      <c r="F261" s="22"/>
      <c r="G261" s="13">
        <v>41</v>
      </c>
      <c r="H261" s="9">
        <v>37</v>
      </c>
      <c r="I261" s="9">
        <v>34</v>
      </c>
      <c r="J261" s="9">
        <v>31</v>
      </c>
    </row>
    <row r="262" ht="36" spans="1:10">
      <c r="A262" s="9">
        <v>19</v>
      </c>
      <c r="B262" s="12" t="s">
        <v>709</v>
      </c>
      <c r="C262" s="26" t="s">
        <v>710</v>
      </c>
      <c r="D262" s="11" t="s">
        <v>711</v>
      </c>
      <c r="E262" s="9" t="s">
        <v>18</v>
      </c>
      <c r="F262" s="22" t="s">
        <v>712</v>
      </c>
      <c r="G262" s="13">
        <v>118</v>
      </c>
      <c r="H262" s="9">
        <v>107</v>
      </c>
      <c r="I262" s="9">
        <v>98</v>
      </c>
      <c r="J262" s="9">
        <v>89</v>
      </c>
    </row>
    <row r="263" ht="24" spans="1:10">
      <c r="A263" s="9"/>
      <c r="B263" s="12" t="s">
        <v>713</v>
      </c>
      <c r="C263" s="26" t="s">
        <v>714</v>
      </c>
      <c r="D263" s="27"/>
      <c r="E263" s="9" t="s">
        <v>18</v>
      </c>
      <c r="F263" s="22"/>
      <c r="G263" s="13">
        <v>118</v>
      </c>
      <c r="H263" s="9">
        <v>107</v>
      </c>
      <c r="I263" s="9">
        <v>98</v>
      </c>
      <c r="J263" s="9">
        <v>89</v>
      </c>
    </row>
    <row r="264" ht="36" spans="1:10">
      <c r="A264" s="28">
        <v>20</v>
      </c>
      <c r="B264" s="12" t="s">
        <v>715</v>
      </c>
      <c r="C264" s="29" t="s">
        <v>716</v>
      </c>
      <c r="D264" s="30" t="s">
        <v>717</v>
      </c>
      <c r="E264" s="28" t="s">
        <v>18</v>
      </c>
      <c r="F264" s="29" t="s">
        <v>718</v>
      </c>
      <c r="G264" s="31">
        <v>2600</v>
      </c>
      <c r="H264" s="28">
        <v>2364</v>
      </c>
      <c r="I264" s="28">
        <v>2149</v>
      </c>
      <c r="J264" s="28">
        <v>1953</v>
      </c>
    </row>
    <row r="265" ht="24" spans="1:10">
      <c r="A265" s="28"/>
      <c r="B265" s="12" t="s">
        <v>719</v>
      </c>
      <c r="C265" s="29" t="s">
        <v>720</v>
      </c>
      <c r="D265" s="29"/>
      <c r="E265" s="28" t="s">
        <v>18</v>
      </c>
      <c r="F265" s="29"/>
      <c r="G265" s="31">
        <f>G264*0.2</f>
        <v>520</v>
      </c>
      <c r="H265" s="28">
        <v>472.7</v>
      </c>
      <c r="I265" s="28">
        <v>429.8</v>
      </c>
      <c r="J265" s="28">
        <v>390.7</v>
      </c>
    </row>
    <row r="266" ht="24" spans="1:10">
      <c r="A266" s="28"/>
      <c r="B266" s="12" t="s">
        <v>721</v>
      </c>
      <c r="C266" s="29" t="s">
        <v>722</v>
      </c>
      <c r="D266" s="29"/>
      <c r="E266" s="28" t="s">
        <v>18</v>
      </c>
      <c r="F266" s="29"/>
      <c r="G266" s="31">
        <v>780</v>
      </c>
      <c r="H266" s="28">
        <v>709</v>
      </c>
      <c r="I266" s="28">
        <v>645</v>
      </c>
      <c r="J266" s="28">
        <v>586</v>
      </c>
    </row>
    <row r="267" ht="24" spans="1:10">
      <c r="A267" s="28"/>
      <c r="B267" s="12" t="s">
        <v>723</v>
      </c>
      <c r="C267" s="30" t="s">
        <v>724</v>
      </c>
      <c r="D267" s="30"/>
      <c r="E267" s="28" t="s">
        <v>18</v>
      </c>
      <c r="F267" s="29"/>
      <c r="G267" s="31">
        <v>2110</v>
      </c>
      <c r="H267" s="28">
        <v>1918</v>
      </c>
      <c r="I267" s="28">
        <v>1744</v>
      </c>
      <c r="J267" s="28">
        <v>1585</v>
      </c>
    </row>
    <row r="268" ht="36" spans="1:10">
      <c r="A268" s="28">
        <v>21</v>
      </c>
      <c r="B268" s="12" t="s">
        <v>725</v>
      </c>
      <c r="C268" s="30" t="s">
        <v>726</v>
      </c>
      <c r="D268" s="30" t="s">
        <v>727</v>
      </c>
      <c r="E268" s="28" t="s">
        <v>18</v>
      </c>
      <c r="F268" s="30" t="s">
        <v>728</v>
      </c>
      <c r="G268" s="32">
        <v>4350</v>
      </c>
      <c r="H268" s="33">
        <v>3955</v>
      </c>
      <c r="I268" s="33">
        <v>3595</v>
      </c>
      <c r="J268" s="33">
        <v>3268</v>
      </c>
    </row>
    <row r="269" ht="60" spans="1:10">
      <c r="A269" s="28">
        <v>22</v>
      </c>
      <c r="B269" s="12" t="s">
        <v>729</v>
      </c>
      <c r="C269" s="30" t="s">
        <v>730</v>
      </c>
      <c r="D269" s="30" t="s">
        <v>731</v>
      </c>
      <c r="E269" s="28" t="s">
        <v>18</v>
      </c>
      <c r="F269" s="30" t="s">
        <v>732</v>
      </c>
      <c r="G269" s="32">
        <v>1000</v>
      </c>
      <c r="H269" s="33">
        <v>909</v>
      </c>
      <c r="I269" s="33">
        <v>826</v>
      </c>
      <c r="J269" s="33">
        <v>751</v>
      </c>
    </row>
    <row r="270" ht="48" spans="1:10">
      <c r="A270" s="28">
        <v>23</v>
      </c>
      <c r="B270" s="12" t="s">
        <v>733</v>
      </c>
      <c r="C270" s="30" t="s">
        <v>734</v>
      </c>
      <c r="D270" s="30" t="s">
        <v>735</v>
      </c>
      <c r="E270" s="28" t="s">
        <v>18</v>
      </c>
      <c r="F270" s="30" t="s">
        <v>736</v>
      </c>
      <c r="G270" s="31">
        <v>900</v>
      </c>
      <c r="H270" s="28">
        <v>818</v>
      </c>
      <c r="I270" s="28">
        <v>744</v>
      </c>
      <c r="J270" s="28">
        <v>676</v>
      </c>
    </row>
    <row r="271" ht="48" spans="1:10">
      <c r="A271" s="28">
        <v>24</v>
      </c>
      <c r="B271" s="12" t="s">
        <v>737</v>
      </c>
      <c r="C271" s="30" t="s">
        <v>738</v>
      </c>
      <c r="D271" s="30" t="s">
        <v>739</v>
      </c>
      <c r="E271" s="28" t="s">
        <v>740</v>
      </c>
      <c r="F271" s="30" t="s">
        <v>741</v>
      </c>
      <c r="G271" s="31">
        <v>4980</v>
      </c>
      <c r="H271" s="28">
        <v>4527</v>
      </c>
      <c r="I271" s="28">
        <v>4116</v>
      </c>
      <c r="J271" s="28">
        <v>3742</v>
      </c>
    </row>
    <row r="272" ht="24" spans="1:10">
      <c r="A272" s="28"/>
      <c r="B272" s="12" t="s">
        <v>742</v>
      </c>
      <c r="C272" s="30" t="s">
        <v>743</v>
      </c>
      <c r="D272" s="30"/>
      <c r="E272" s="28" t="s">
        <v>740</v>
      </c>
      <c r="F272" s="30"/>
      <c r="G272" s="31">
        <f>G271*0.2</f>
        <v>996</v>
      </c>
      <c r="H272" s="28">
        <v>905.5</v>
      </c>
      <c r="I272" s="28">
        <v>823.1</v>
      </c>
      <c r="J272" s="28">
        <v>748.3</v>
      </c>
    </row>
    <row r="273" ht="48" spans="1:10">
      <c r="A273" s="28">
        <v>25</v>
      </c>
      <c r="B273" s="12" t="s">
        <v>744</v>
      </c>
      <c r="C273" s="30" t="s">
        <v>745</v>
      </c>
      <c r="D273" s="30" t="s">
        <v>746</v>
      </c>
      <c r="E273" s="28" t="s">
        <v>740</v>
      </c>
      <c r="F273" s="30" t="s">
        <v>747</v>
      </c>
      <c r="G273" s="31">
        <v>4076</v>
      </c>
      <c r="H273" s="28">
        <v>3705</v>
      </c>
      <c r="I273" s="28">
        <v>3369</v>
      </c>
      <c r="J273" s="28">
        <v>3062</v>
      </c>
    </row>
    <row r="274" ht="24" spans="1:10">
      <c r="A274" s="28"/>
      <c r="B274" s="12" t="s">
        <v>748</v>
      </c>
      <c r="C274" s="30" t="s">
        <v>749</v>
      </c>
      <c r="D274" s="30"/>
      <c r="E274" s="28" t="s">
        <v>740</v>
      </c>
      <c r="F274" s="30"/>
      <c r="G274" s="31">
        <v>815</v>
      </c>
      <c r="H274" s="28">
        <v>740.9</v>
      </c>
      <c r="I274" s="28">
        <v>673.6</v>
      </c>
      <c r="J274" s="28">
        <v>612.3</v>
      </c>
    </row>
    <row r="275" ht="48" spans="1:10">
      <c r="A275" s="28">
        <v>26</v>
      </c>
      <c r="B275" s="12" t="s">
        <v>750</v>
      </c>
      <c r="C275" s="30" t="s">
        <v>751</v>
      </c>
      <c r="D275" s="30" t="s">
        <v>752</v>
      </c>
      <c r="E275" s="28" t="s">
        <v>740</v>
      </c>
      <c r="F275" s="30" t="s">
        <v>753</v>
      </c>
      <c r="G275" s="31">
        <v>3000</v>
      </c>
      <c r="H275" s="28">
        <v>2727</v>
      </c>
      <c r="I275" s="28">
        <v>2479</v>
      </c>
      <c r="J275" s="28">
        <v>2254</v>
      </c>
    </row>
    <row r="276" ht="36" spans="1:10">
      <c r="A276" s="28"/>
      <c r="B276" s="12" t="s">
        <v>754</v>
      </c>
      <c r="C276" s="30" t="s">
        <v>755</v>
      </c>
      <c r="D276" s="30"/>
      <c r="E276" s="28" t="s">
        <v>740</v>
      </c>
      <c r="F276" s="30"/>
      <c r="G276" s="31">
        <f t="shared" ref="G276:G280" si="1">G275*0.2</f>
        <v>600</v>
      </c>
      <c r="H276" s="28">
        <v>545.5</v>
      </c>
      <c r="I276" s="28">
        <v>495.9</v>
      </c>
      <c r="J276" s="28">
        <v>450.8</v>
      </c>
    </row>
    <row r="277" ht="48" spans="1:10">
      <c r="A277" s="28">
        <v>27</v>
      </c>
      <c r="B277" s="12" t="s">
        <v>756</v>
      </c>
      <c r="C277" s="30" t="s">
        <v>757</v>
      </c>
      <c r="D277" s="30" t="s">
        <v>758</v>
      </c>
      <c r="E277" s="28" t="s">
        <v>740</v>
      </c>
      <c r="F277" s="30" t="s">
        <v>753</v>
      </c>
      <c r="G277" s="31">
        <v>5580</v>
      </c>
      <c r="H277" s="28">
        <v>5073</v>
      </c>
      <c r="I277" s="28">
        <v>4612</v>
      </c>
      <c r="J277" s="28">
        <v>4192</v>
      </c>
    </row>
    <row r="278" ht="24" spans="1:10">
      <c r="A278" s="28"/>
      <c r="B278" s="12" t="s">
        <v>759</v>
      </c>
      <c r="C278" s="30" t="s">
        <v>760</v>
      </c>
      <c r="D278" s="30"/>
      <c r="E278" s="28" t="s">
        <v>740</v>
      </c>
      <c r="F278" s="30"/>
      <c r="G278" s="31">
        <f t="shared" si="1"/>
        <v>1116</v>
      </c>
      <c r="H278" s="28">
        <v>1014.5</v>
      </c>
      <c r="I278" s="28">
        <v>922.3</v>
      </c>
      <c r="J278" s="28">
        <v>838.5</v>
      </c>
    </row>
    <row r="279" ht="36" spans="1:10">
      <c r="A279" s="28">
        <v>28</v>
      </c>
      <c r="B279" s="12" t="s">
        <v>761</v>
      </c>
      <c r="C279" s="30" t="s">
        <v>762</v>
      </c>
      <c r="D279" s="30" t="s">
        <v>763</v>
      </c>
      <c r="E279" s="28" t="s">
        <v>18</v>
      </c>
      <c r="F279" s="30" t="s">
        <v>764</v>
      </c>
      <c r="G279" s="31">
        <v>2680</v>
      </c>
      <c r="H279" s="28">
        <v>2436</v>
      </c>
      <c r="I279" s="28">
        <v>2215</v>
      </c>
      <c r="J279" s="28">
        <v>2014</v>
      </c>
    </row>
    <row r="280" ht="24" spans="1:10">
      <c r="A280" s="28"/>
      <c r="B280" s="12" t="s">
        <v>765</v>
      </c>
      <c r="C280" s="30" t="s">
        <v>766</v>
      </c>
      <c r="D280" s="29"/>
      <c r="E280" s="28" t="s">
        <v>18</v>
      </c>
      <c r="F280" s="30"/>
      <c r="G280" s="31">
        <f t="shared" si="1"/>
        <v>536</v>
      </c>
      <c r="H280" s="28">
        <v>487.3</v>
      </c>
      <c r="I280" s="28">
        <v>443</v>
      </c>
      <c r="J280" s="28">
        <v>402.7</v>
      </c>
    </row>
    <row r="281" ht="36" spans="1:10">
      <c r="A281" s="28">
        <v>29</v>
      </c>
      <c r="B281" s="12" t="s">
        <v>767</v>
      </c>
      <c r="C281" s="29" t="s">
        <v>768</v>
      </c>
      <c r="D281" s="30" t="s">
        <v>769</v>
      </c>
      <c r="E281" s="28" t="s">
        <v>18</v>
      </c>
      <c r="F281" s="30"/>
      <c r="G281" s="31">
        <v>3000</v>
      </c>
      <c r="H281" s="28">
        <v>2727</v>
      </c>
      <c r="I281" s="28">
        <v>2479</v>
      </c>
      <c r="J281" s="28">
        <v>2254</v>
      </c>
    </row>
    <row r="282" ht="24" spans="1:10">
      <c r="A282" s="28">
        <v>30</v>
      </c>
      <c r="B282" s="12" t="s">
        <v>770</v>
      </c>
      <c r="C282" s="29" t="s">
        <v>771</v>
      </c>
      <c r="D282" s="30" t="s">
        <v>772</v>
      </c>
      <c r="E282" s="28" t="s">
        <v>18</v>
      </c>
      <c r="F282" s="30"/>
      <c r="G282" s="31">
        <v>566</v>
      </c>
      <c r="H282" s="28">
        <v>515</v>
      </c>
      <c r="I282" s="28">
        <v>468</v>
      </c>
      <c r="J282" s="28">
        <v>425</v>
      </c>
    </row>
    <row r="283" ht="36" spans="1:10">
      <c r="A283" s="28">
        <v>31</v>
      </c>
      <c r="B283" s="12" t="s">
        <v>773</v>
      </c>
      <c r="C283" s="29" t="s">
        <v>774</v>
      </c>
      <c r="D283" s="30" t="s">
        <v>775</v>
      </c>
      <c r="E283" s="28" t="s">
        <v>641</v>
      </c>
      <c r="F283" s="30"/>
      <c r="G283" s="31">
        <v>40</v>
      </c>
      <c r="H283" s="28">
        <v>36</v>
      </c>
      <c r="I283" s="28">
        <v>33</v>
      </c>
      <c r="J283" s="28">
        <v>30</v>
      </c>
    </row>
    <row r="284" ht="36" spans="1:10">
      <c r="A284" s="28">
        <v>32</v>
      </c>
      <c r="B284" s="12" t="s">
        <v>776</v>
      </c>
      <c r="C284" s="30" t="s">
        <v>777</v>
      </c>
      <c r="D284" s="30" t="s">
        <v>778</v>
      </c>
      <c r="E284" s="28" t="s">
        <v>18</v>
      </c>
      <c r="F284" s="29"/>
      <c r="G284" s="31">
        <v>2328</v>
      </c>
      <c r="H284" s="28">
        <v>2116</v>
      </c>
      <c r="I284" s="28">
        <v>1924</v>
      </c>
      <c r="J284" s="28">
        <v>1749</v>
      </c>
    </row>
    <row r="285" ht="24" spans="1:10">
      <c r="A285" s="28"/>
      <c r="B285" s="12" t="s">
        <v>779</v>
      </c>
      <c r="C285" s="30" t="s">
        <v>780</v>
      </c>
      <c r="D285" s="30"/>
      <c r="E285" s="28" t="s">
        <v>18</v>
      </c>
      <c r="F285" s="29"/>
      <c r="G285" s="31">
        <v>465</v>
      </c>
      <c r="H285" s="28">
        <v>422.7</v>
      </c>
      <c r="I285" s="28">
        <v>384.3</v>
      </c>
      <c r="J285" s="28">
        <v>349.4</v>
      </c>
    </row>
    <row r="286" ht="36" spans="1:10">
      <c r="A286" s="28">
        <v>33</v>
      </c>
      <c r="B286" s="12" t="s">
        <v>781</v>
      </c>
      <c r="C286" s="29" t="s">
        <v>782</v>
      </c>
      <c r="D286" s="30" t="s">
        <v>783</v>
      </c>
      <c r="E286" s="28" t="s">
        <v>18</v>
      </c>
      <c r="F286" s="30"/>
      <c r="G286" s="31">
        <v>2328</v>
      </c>
      <c r="H286" s="28">
        <v>2116</v>
      </c>
      <c r="I286" s="28">
        <v>1924</v>
      </c>
      <c r="J286" s="28">
        <v>1749</v>
      </c>
    </row>
    <row r="287" ht="24" spans="1:10">
      <c r="A287" s="28"/>
      <c r="B287" s="12" t="s">
        <v>784</v>
      </c>
      <c r="C287" s="29" t="s">
        <v>785</v>
      </c>
      <c r="D287" s="29"/>
      <c r="E287" s="28" t="s">
        <v>18</v>
      </c>
      <c r="F287" s="30"/>
      <c r="G287" s="31">
        <v>465</v>
      </c>
      <c r="H287" s="28">
        <v>422.7</v>
      </c>
      <c r="I287" s="28">
        <v>384.3</v>
      </c>
      <c r="J287" s="28">
        <v>349.4</v>
      </c>
    </row>
    <row r="288" ht="36" spans="1:10">
      <c r="A288" s="28">
        <v>34</v>
      </c>
      <c r="B288" s="12" t="s">
        <v>786</v>
      </c>
      <c r="C288" s="30" t="s">
        <v>787</v>
      </c>
      <c r="D288" s="30" t="s">
        <v>788</v>
      </c>
      <c r="E288" s="28" t="s">
        <v>18</v>
      </c>
      <c r="F288" s="34"/>
      <c r="G288" s="31">
        <v>4540</v>
      </c>
      <c r="H288" s="28">
        <v>4127</v>
      </c>
      <c r="I288" s="28">
        <v>3752</v>
      </c>
      <c r="J288" s="28">
        <v>3411</v>
      </c>
    </row>
    <row r="289" ht="24" spans="1:10">
      <c r="A289" s="28"/>
      <c r="B289" s="12" t="s">
        <v>789</v>
      </c>
      <c r="C289" s="30" t="s">
        <v>790</v>
      </c>
      <c r="D289" s="30"/>
      <c r="E289" s="28" t="s">
        <v>18</v>
      </c>
      <c r="F289" s="34"/>
      <c r="G289" s="31">
        <f>G288*0.2</f>
        <v>908</v>
      </c>
      <c r="H289" s="28">
        <v>825.5</v>
      </c>
      <c r="I289" s="28">
        <v>750.4</v>
      </c>
      <c r="J289" s="28">
        <v>682.2</v>
      </c>
    </row>
    <row r="290" ht="36" spans="1:10">
      <c r="A290" s="28"/>
      <c r="B290" s="12" t="s">
        <v>791</v>
      </c>
      <c r="C290" s="30" t="s">
        <v>792</v>
      </c>
      <c r="D290" s="30"/>
      <c r="E290" s="28" t="s">
        <v>18</v>
      </c>
      <c r="F290" s="34"/>
      <c r="G290" s="31">
        <f>G288*0.3</f>
        <v>1362</v>
      </c>
      <c r="H290" s="28">
        <v>1238</v>
      </c>
      <c r="I290" s="28">
        <v>1126</v>
      </c>
      <c r="J290" s="28">
        <v>1023</v>
      </c>
    </row>
    <row r="291" ht="36" spans="1:10">
      <c r="A291" s="28"/>
      <c r="B291" s="12" t="s">
        <v>793</v>
      </c>
      <c r="C291" s="30" t="s">
        <v>794</v>
      </c>
      <c r="D291" s="30"/>
      <c r="E291" s="28" t="s">
        <v>18</v>
      </c>
      <c r="F291" s="34"/>
      <c r="G291" s="31">
        <v>4540</v>
      </c>
      <c r="H291" s="28">
        <v>4127</v>
      </c>
      <c r="I291" s="28">
        <v>3752</v>
      </c>
      <c r="J291" s="28">
        <v>3411</v>
      </c>
    </row>
    <row r="292" ht="36" spans="1:10">
      <c r="A292" s="28">
        <v>35</v>
      </c>
      <c r="B292" s="12" t="s">
        <v>795</v>
      </c>
      <c r="C292" s="29" t="s">
        <v>796</v>
      </c>
      <c r="D292" s="30" t="s">
        <v>797</v>
      </c>
      <c r="E292" s="28" t="s">
        <v>18</v>
      </c>
      <c r="F292" s="34"/>
      <c r="G292" s="31">
        <v>4540</v>
      </c>
      <c r="H292" s="28">
        <v>4127</v>
      </c>
      <c r="I292" s="28">
        <v>3752</v>
      </c>
      <c r="J292" s="28">
        <v>3411</v>
      </c>
    </row>
    <row r="293" ht="24" spans="1:10">
      <c r="A293" s="28"/>
      <c r="B293" s="12" t="s">
        <v>798</v>
      </c>
      <c r="C293" s="29" t="s">
        <v>799</v>
      </c>
      <c r="D293" s="29"/>
      <c r="E293" s="28" t="s">
        <v>18</v>
      </c>
      <c r="F293" s="34"/>
      <c r="G293" s="31">
        <f>G292*0.2</f>
        <v>908</v>
      </c>
      <c r="H293" s="28">
        <v>825.5</v>
      </c>
      <c r="I293" s="28">
        <v>750.4</v>
      </c>
      <c r="J293" s="28">
        <v>682.2</v>
      </c>
    </row>
    <row r="294" ht="36" spans="1:10">
      <c r="A294" s="28"/>
      <c r="B294" s="12" t="s">
        <v>800</v>
      </c>
      <c r="C294" s="29" t="s">
        <v>801</v>
      </c>
      <c r="D294" s="29"/>
      <c r="E294" s="28" t="s">
        <v>18</v>
      </c>
      <c r="F294" s="34"/>
      <c r="G294" s="31">
        <v>1362</v>
      </c>
      <c r="H294" s="28">
        <v>1238</v>
      </c>
      <c r="I294" s="28">
        <v>1126</v>
      </c>
      <c r="J294" s="28">
        <v>1023</v>
      </c>
    </row>
    <row r="295" ht="36" spans="1:10">
      <c r="A295" s="28"/>
      <c r="B295" s="12" t="s">
        <v>802</v>
      </c>
      <c r="C295" s="29" t="s">
        <v>803</v>
      </c>
      <c r="D295" s="29"/>
      <c r="E295" s="28" t="s">
        <v>18</v>
      </c>
      <c r="F295" s="34"/>
      <c r="G295" s="31">
        <v>4540</v>
      </c>
      <c r="H295" s="28">
        <v>4127</v>
      </c>
      <c r="I295" s="28">
        <v>3752</v>
      </c>
      <c r="J295" s="28">
        <v>3411</v>
      </c>
    </row>
    <row r="296" ht="36" spans="1:10">
      <c r="A296" s="28"/>
      <c r="B296" s="12" t="s">
        <v>804</v>
      </c>
      <c r="C296" s="29" t="s">
        <v>805</v>
      </c>
      <c r="D296" s="29"/>
      <c r="E296" s="28" t="s">
        <v>18</v>
      </c>
      <c r="F296" s="34"/>
      <c r="G296" s="31">
        <v>4540</v>
      </c>
      <c r="H296" s="28">
        <v>4127</v>
      </c>
      <c r="I296" s="28">
        <v>3752</v>
      </c>
      <c r="J296" s="28">
        <v>3411</v>
      </c>
    </row>
    <row r="297" ht="36" spans="1:10">
      <c r="A297" s="28">
        <v>36</v>
      </c>
      <c r="B297" s="12" t="s">
        <v>806</v>
      </c>
      <c r="C297" s="29" t="s">
        <v>807</v>
      </c>
      <c r="D297" s="30" t="s">
        <v>808</v>
      </c>
      <c r="E297" s="28" t="s">
        <v>18</v>
      </c>
      <c r="F297" s="34"/>
      <c r="G297" s="31">
        <v>9800</v>
      </c>
      <c r="H297" s="28">
        <v>8909</v>
      </c>
      <c r="I297" s="28">
        <v>8099</v>
      </c>
      <c r="J297" s="28">
        <v>7363</v>
      </c>
    </row>
    <row r="298" ht="24" spans="1:10">
      <c r="A298" s="28"/>
      <c r="B298" s="12" t="s">
        <v>809</v>
      </c>
      <c r="C298" s="29" t="s">
        <v>810</v>
      </c>
      <c r="D298" s="29"/>
      <c r="E298" s="28" t="s">
        <v>18</v>
      </c>
      <c r="F298" s="34"/>
      <c r="G298" s="31">
        <f>G297*0.2</f>
        <v>1960</v>
      </c>
      <c r="H298" s="28">
        <v>1781.8</v>
      </c>
      <c r="I298" s="28">
        <v>1619.8</v>
      </c>
      <c r="J298" s="28">
        <v>1472.6</v>
      </c>
    </row>
    <row r="299" ht="36" spans="1:10">
      <c r="A299" s="28"/>
      <c r="B299" s="12" t="s">
        <v>811</v>
      </c>
      <c r="C299" s="29" t="s">
        <v>812</v>
      </c>
      <c r="D299" s="29"/>
      <c r="E299" s="28" t="s">
        <v>18</v>
      </c>
      <c r="F299" s="34"/>
      <c r="G299" s="31">
        <f>G297*0.3</f>
        <v>2940</v>
      </c>
      <c r="H299" s="28">
        <v>2673</v>
      </c>
      <c r="I299" s="28">
        <v>2430</v>
      </c>
      <c r="J299" s="28">
        <v>2209</v>
      </c>
    </row>
    <row r="300" ht="36" spans="1:10">
      <c r="A300" s="28"/>
      <c r="B300" s="12" t="s">
        <v>813</v>
      </c>
      <c r="C300" s="29" t="s">
        <v>814</v>
      </c>
      <c r="D300" s="29"/>
      <c r="E300" s="28" t="s">
        <v>18</v>
      </c>
      <c r="F300" s="34"/>
      <c r="G300" s="31">
        <f>G297</f>
        <v>9800</v>
      </c>
      <c r="H300" s="28">
        <v>8909</v>
      </c>
      <c r="I300" s="28">
        <v>8099</v>
      </c>
      <c r="J300" s="28">
        <v>7363</v>
      </c>
    </row>
    <row r="301" ht="36" spans="1:10">
      <c r="A301" s="28">
        <v>37</v>
      </c>
      <c r="B301" s="12" t="s">
        <v>815</v>
      </c>
      <c r="C301" s="29" t="s">
        <v>816</v>
      </c>
      <c r="D301" s="30" t="s">
        <v>808</v>
      </c>
      <c r="E301" s="28" t="s">
        <v>18</v>
      </c>
      <c r="F301" s="34"/>
      <c r="G301" s="31">
        <v>9800</v>
      </c>
      <c r="H301" s="28">
        <v>8909</v>
      </c>
      <c r="I301" s="28">
        <v>8099</v>
      </c>
      <c r="J301" s="28">
        <v>7363</v>
      </c>
    </row>
    <row r="302" ht="24" spans="1:10">
      <c r="A302" s="28"/>
      <c r="B302" s="12" t="s">
        <v>817</v>
      </c>
      <c r="C302" s="29" t="s">
        <v>818</v>
      </c>
      <c r="D302" s="30"/>
      <c r="E302" s="28" t="s">
        <v>18</v>
      </c>
      <c r="F302" s="34"/>
      <c r="G302" s="31">
        <f>G301*0.2</f>
        <v>1960</v>
      </c>
      <c r="H302" s="28">
        <v>1781.8</v>
      </c>
      <c r="I302" s="28">
        <v>1619.8</v>
      </c>
      <c r="J302" s="28">
        <v>1472.6</v>
      </c>
    </row>
    <row r="303" ht="36" spans="1:10">
      <c r="A303" s="28"/>
      <c r="B303" s="12" t="s">
        <v>819</v>
      </c>
      <c r="C303" s="29" t="s">
        <v>820</v>
      </c>
      <c r="D303" s="29"/>
      <c r="E303" s="28" t="s">
        <v>18</v>
      </c>
      <c r="F303" s="34"/>
      <c r="G303" s="31">
        <f>G301*0.3</f>
        <v>2940</v>
      </c>
      <c r="H303" s="28">
        <v>2673</v>
      </c>
      <c r="I303" s="28">
        <v>2430</v>
      </c>
      <c r="J303" s="28">
        <v>2209</v>
      </c>
    </row>
    <row r="304" ht="36" spans="1:10">
      <c r="A304" s="28"/>
      <c r="B304" s="12" t="s">
        <v>821</v>
      </c>
      <c r="C304" s="29" t="s">
        <v>822</v>
      </c>
      <c r="D304" s="29"/>
      <c r="E304" s="28" t="s">
        <v>18</v>
      </c>
      <c r="F304" s="34"/>
      <c r="G304" s="31">
        <f>G301</f>
        <v>9800</v>
      </c>
      <c r="H304" s="28">
        <v>8909</v>
      </c>
      <c r="I304" s="28">
        <v>8099</v>
      </c>
      <c r="J304" s="28">
        <v>7363</v>
      </c>
    </row>
    <row r="305" ht="48" spans="1:10">
      <c r="A305" s="28">
        <v>38</v>
      </c>
      <c r="B305" s="12" t="s">
        <v>823</v>
      </c>
      <c r="C305" s="30" t="s">
        <v>824</v>
      </c>
      <c r="D305" s="30" t="s">
        <v>825</v>
      </c>
      <c r="E305" s="28" t="s">
        <v>18</v>
      </c>
      <c r="F305" s="30" t="s">
        <v>826</v>
      </c>
      <c r="G305" s="31">
        <v>4100</v>
      </c>
      <c r="H305" s="28">
        <v>3727</v>
      </c>
      <c r="I305" s="28">
        <v>3388</v>
      </c>
      <c r="J305" s="28">
        <v>3080</v>
      </c>
    </row>
    <row r="306" ht="36" spans="1:10">
      <c r="A306" s="28"/>
      <c r="B306" s="12" t="s">
        <v>827</v>
      </c>
      <c r="C306" s="30" t="s">
        <v>828</v>
      </c>
      <c r="D306" s="30"/>
      <c r="E306" s="28" t="s">
        <v>18</v>
      </c>
      <c r="F306" s="30"/>
      <c r="G306" s="31">
        <f t="shared" ref="G306:G310" si="2">G305*0.2</f>
        <v>820</v>
      </c>
      <c r="H306" s="28">
        <v>745.5</v>
      </c>
      <c r="I306" s="28">
        <v>677.7</v>
      </c>
      <c r="J306" s="28">
        <v>616.1</v>
      </c>
    </row>
    <row r="307" ht="36" spans="1:10">
      <c r="A307" s="28">
        <v>39</v>
      </c>
      <c r="B307" s="12" t="s">
        <v>829</v>
      </c>
      <c r="C307" s="30" t="s">
        <v>830</v>
      </c>
      <c r="D307" s="30" t="s">
        <v>831</v>
      </c>
      <c r="E307" s="28" t="s">
        <v>18</v>
      </c>
      <c r="F307" s="30" t="s">
        <v>832</v>
      </c>
      <c r="G307" s="31">
        <v>4500</v>
      </c>
      <c r="H307" s="28">
        <v>4091</v>
      </c>
      <c r="I307" s="28">
        <v>3719</v>
      </c>
      <c r="J307" s="28">
        <v>3381</v>
      </c>
    </row>
    <row r="308" ht="36" spans="1:10">
      <c r="A308" s="28"/>
      <c r="B308" s="12" t="s">
        <v>833</v>
      </c>
      <c r="C308" s="30" t="s">
        <v>834</v>
      </c>
      <c r="D308" s="30"/>
      <c r="E308" s="28" t="s">
        <v>18</v>
      </c>
      <c r="F308" s="30"/>
      <c r="G308" s="31">
        <f t="shared" si="2"/>
        <v>900</v>
      </c>
      <c r="H308" s="28">
        <v>818.2</v>
      </c>
      <c r="I308" s="28">
        <v>743.8</v>
      </c>
      <c r="J308" s="28">
        <v>676.2</v>
      </c>
    </row>
    <row r="309" ht="36" spans="1:10">
      <c r="A309" s="28">
        <v>40</v>
      </c>
      <c r="B309" s="12" t="s">
        <v>835</v>
      </c>
      <c r="C309" s="30" t="s">
        <v>836</v>
      </c>
      <c r="D309" s="30" t="s">
        <v>837</v>
      </c>
      <c r="E309" s="28" t="s">
        <v>18</v>
      </c>
      <c r="F309" s="30"/>
      <c r="G309" s="31">
        <v>3500</v>
      </c>
      <c r="H309" s="28">
        <v>3182</v>
      </c>
      <c r="I309" s="28">
        <v>2893</v>
      </c>
      <c r="J309" s="28">
        <v>2630</v>
      </c>
    </row>
    <row r="310" ht="24" spans="1:10">
      <c r="A310" s="28"/>
      <c r="B310" s="12" t="s">
        <v>838</v>
      </c>
      <c r="C310" s="30" t="s">
        <v>839</v>
      </c>
      <c r="D310" s="30"/>
      <c r="E310" s="28" t="s">
        <v>18</v>
      </c>
      <c r="F310" s="30"/>
      <c r="G310" s="31">
        <f t="shared" si="2"/>
        <v>700</v>
      </c>
      <c r="H310" s="28">
        <v>636.4</v>
      </c>
      <c r="I310" s="28">
        <v>578.5</v>
      </c>
      <c r="J310" s="28">
        <v>525.9</v>
      </c>
    </row>
    <row r="311" ht="48" spans="1:10">
      <c r="A311" s="28">
        <v>41</v>
      </c>
      <c r="B311" s="12" t="s">
        <v>840</v>
      </c>
      <c r="C311" s="30" t="s">
        <v>841</v>
      </c>
      <c r="D311" s="30" t="s">
        <v>842</v>
      </c>
      <c r="E311" s="28" t="s">
        <v>18</v>
      </c>
      <c r="F311" s="30" t="s">
        <v>843</v>
      </c>
      <c r="G311" s="31">
        <v>5630</v>
      </c>
      <c r="H311" s="28">
        <v>5118</v>
      </c>
      <c r="I311" s="28">
        <v>4653</v>
      </c>
      <c r="J311" s="28">
        <v>4230</v>
      </c>
    </row>
    <row r="312" ht="24" spans="1:10">
      <c r="A312" s="28"/>
      <c r="B312" s="12" t="s">
        <v>844</v>
      </c>
      <c r="C312" s="30" t="s">
        <v>845</v>
      </c>
      <c r="D312" s="30"/>
      <c r="E312" s="28" t="s">
        <v>18</v>
      </c>
      <c r="F312" s="30"/>
      <c r="G312" s="31">
        <f>G311*0.2</f>
        <v>1126</v>
      </c>
      <c r="H312" s="28">
        <v>1023.6</v>
      </c>
      <c r="I312" s="28">
        <v>930.6</v>
      </c>
      <c r="J312" s="28">
        <v>846</v>
      </c>
    </row>
    <row r="313" ht="72" spans="1:10">
      <c r="A313" s="28">
        <v>42</v>
      </c>
      <c r="B313" s="12" t="s">
        <v>846</v>
      </c>
      <c r="C313" s="30" t="s">
        <v>847</v>
      </c>
      <c r="D313" s="30" t="s">
        <v>848</v>
      </c>
      <c r="E313" s="28" t="s">
        <v>18</v>
      </c>
      <c r="F313" s="30" t="s">
        <v>849</v>
      </c>
      <c r="G313" s="35">
        <v>5772</v>
      </c>
      <c r="H313" s="36">
        <v>5247</v>
      </c>
      <c r="I313" s="36">
        <v>4770</v>
      </c>
      <c r="J313" s="36">
        <v>4337</v>
      </c>
    </row>
    <row r="314" ht="24" spans="1:10">
      <c r="A314" s="28"/>
      <c r="B314" s="12" t="s">
        <v>850</v>
      </c>
      <c r="C314" s="30" t="s">
        <v>851</v>
      </c>
      <c r="D314" s="30"/>
      <c r="E314" s="28" t="s">
        <v>18</v>
      </c>
      <c r="F314" s="30"/>
      <c r="G314" s="35">
        <v>1154</v>
      </c>
      <c r="H314" s="36">
        <v>1049.1</v>
      </c>
      <c r="I314" s="36">
        <v>953.7</v>
      </c>
      <c r="J314" s="36">
        <v>867</v>
      </c>
    </row>
    <row r="315" ht="48" spans="1:10">
      <c r="A315" s="28">
        <v>43</v>
      </c>
      <c r="B315" s="12" t="s">
        <v>852</v>
      </c>
      <c r="C315" s="30" t="s">
        <v>853</v>
      </c>
      <c r="D315" s="30" t="s">
        <v>854</v>
      </c>
      <c r="E315" s="28" t="s">
        <v>18</v>
      </c>
      <c r="F315" s="30" t="s">
        <v>855</v>
      </c>
      <c r="G315" s="31">
        <v>7500</v>
      </c>
      <c r="H315" s="28">
        <v>6818</v>
      </c>
      <c r="I315" s="28">
        <v>6198</v>
      </c>
      <c r="J315" s="28">
        <v>5635</v>
      </c>
    </row>
    <row r="316" ht="24" spans="1:10">
      <c r="A316" s="28"/>
      <c r="B316" s="12" t="s">
        <v>856</v>
      </c>
      <c r="C316" s="30" t="s">
        <v>857</v>
      </c>
      <c r="D316" s="30"/>
      <c r="E316" s="28" t="s">
        <v>18</v>
      </c>
      <c r="F316" s="30"/>
      <c r="G316" s="31">
        <f t="shared" ref="G316:G320" si="3">G315*0.2</f>
        <v>1500</v>
      </c>
      <c r="H316" s="28">
        <v>1363.6</v>
      </c>
      <c r="I316" s="28">
        <v>1239.7</v>
      </c>
      <c r="J316" s="28">
        <v>1127</v>
      </c>
    </row>
    <row r="317" ht="36" spans="1:10">
      <c r="A317" s="28">
        <v>44</v>
      </c>
      <c r="B317" s="12" t="s">
        <v>858</v>
      </c>
      <c r="C317" s="30" t="s">
        <v>859</v>
      </c>
      <c r="D317" s="30" t="s">
        <v>860</v>
      </c>
      <c r="E317" s="28" t="s">
        <v>18</v>
      </c>
      <c r="F317" s="30"/>
      <c r="G317" s="31">
        <v>3500</v>
      </c>
      <c r="H317" s="28">
        <v>3182</v>
      </c>
      <c r="I317" s="28">
        <v>2893</v>
      </c>
      <c r="J317" s="28">
        <v>2630</v>
      </c>
    </row>
    <row r="318" ht="24" spans="1:10">
      <c r="A318" s="28"/>
      <c r="B318" s="12" t="s">
        <v>861</v>
      </c>
      <c r="C318" s="30" t="s">
        <v>862</v>
      </c>
      <c r="D318" s="30"/>
      <c r="E318" s="28" t="s">
        <v>18</v>
      </c>
      <c r="F318" s="30"/>
      <c r="G318" s="31">
        <f t="shared" si="3"/>
        <v>700</v>
      </c>
      <c r="H318" s="28">
        <v>636.4</v>
      </c>
      <c r="I318" s="28">
        <v>578.5</v>
      </c>
      <c r="J318" s="28">
        <v>525.9</v>
      </c>
    </row>
    <row r="319" spans="1:10">
      <c r="A319" s="28">
        <v>45</v>
      </c>
      <c r="B319" s="12" t="s">
        <v>863</v>
      </c>
      <c r="C319" s="30" t="s">
        <v>864</v>
      </c>
      <c r="D319" s="30" t="s">
        <v>865</v>
      </c>
      <c r="E319" s="28" t="s">
        <v>18</v>
      </c>
      <c r="F319" s="30"/>
      <c r="G319" s="31">
        <v>3500</v>
      </c>
      <c r="H319" s="28">
        <v>3182</v>
      </c>
      <c r="I319" s="28">
        <v>2893</v>
      </c>
      <c r="J319" s="28">
        <v>2630</v>
      </c>
    </row>
    <row r="320" ht="24" spans="1:10">
      <c r="A320" s="28"/>
      <c r="B320" s="12" t="s">
        <v>866</v>
      </c>
      <c r="C320" s="30" t="s">
        <v>867</v>
      </c>
      <c r="D320" s="30"/>
      <c r="E320" s="9" t="s">
        <v>18</v>
      </c>
      <c r="F320" s="30"/>
      <c r="G320" s="31">
        <f t="shared" si="3"/>
        <v>700</v>
      </c>
      <c r="H320" s="28">
        <v>636.4</v>
      </c>
      <c r="I320" s="28">
        <v>578.5</v>
      </c>
      <c r="J320" s="28">
        <v>525.9</v>
      </c>
    </row>
    <row r="321" ht="48" spans="1:10">
      <c r="A321" s="28">
        <v>46</v>
      </c>
      <c r="B321" s="12" t="s">
        <v>868</v>
      </c>
      <c r="C321" s="29" t="s">
        <v>869</v>
      </c>
      <c r="D321" s="30" t="s">
        <v>870</v>
      </c>
      <c r="E321" s="28" t="s">
        <v>18</v>
      </c>
      <c r="F321" s="29"/>
      <c r="G321" s="31">
        <v>1690</v>
      </c>
      <c r="H321" s="28">
        <v>1536</v>
      </c>
      <c r="I321" s="28">
        <v>1397</v>
      </c>
      <c r="J321" s="28">
        <v>1270</v>
      </c>
    </row>
    <row r="322" ht="24" spans="1:10">
      <c r="A322" s="28"/>
      <c r="B322" s="12" t="s">
        <v>871</v>
      </c>
      <c r="C322" s="29" t="s">
        <v>872</v>
      </c>
      <c r="D322" s="29"/>
      <c r="E322" s="28" t="s">
        <v>18</v>
      </c>
      <c r="F322" s="29"/>
      <c r="G322" s="31">
        <f>G321*0.2</f>
        <v>338</v>
      </c>
      <c r="H322" s="28">
        <v>307.3</v>
      </c>
      <c r="I322" s="28">
        <v>279.3</v>
      </c>
      <c r="J322" s="28">
        <v>253.9</v>
      </c>
    </row>
    <row r="323" ht="36" spans="1:10">
      <c r="A323" s="28">
        <v>47</v>
      </c>
      <c r="B323" s="12" t="s">
        <v>873</v>
      </c>
      <c r="C323" s="29" t="s">
        <v>874</v>
      </c>
      <c r="D323" s="30" t="s">
        <v>875</v>
      </c>
      <c r="E323" s="28" t="s">
        <v>18</v>
      </c>
      <c r="F323" s="29"/>
      <c r="G323" s="31">
        <v>575</v>
      </c>
      <c r="H323" s="28">
        <v>523</v>
      </c>
      <c r="I323" s="28">
        <v>475</v>
      </c>
      <c r="J323" s="28">
        <v>432</v>
      </c>
    </row>
    <row r="324" ht="24" spans="1:10">
      <c r="A324" s="28"/>
      <c r="B324" s="12" t="s">
        <v>876</v>
      </c>
      <c r="C324" s="29" t="s">
        <v>877</v>
      </c>
      <c r="D324" s="29"/>
      <c r="E324" s="28" t="s">
        <v>18</v>
      </c>
      <c r="F324" s="29"/>
      <c r="G324" s="31">
        <f>G323*0.2</f>
        <v>115</v>
      </c>
      <c r="H324" s="28">
        <v>104.5</v>
      </c>
      <c r="I324" s="28">
        <v>95</v>
      </c>
      <c r="J324" s="28">
        <v>86.4</v>
      </c>
    </row>
    <row r="325" ht="24" spans="1:10">
      <c r="A325" s="28">
        <v>48</v>
      </c>
      <c r="B325" s="12" t="s">
        <v>878</v>
      </c>
      <c r="C325" s="29" t="s">
        <v>879</v>
      </c>
      <c r="D325" s="30" t="s">
        <v>880</v>
      </c>
      <c r="E325" s="28" t="s">
        <v>18</v>
      </c>
      <c r="F325" s="29"/>
      <c r="G325" s="31">
        <v>287.5</v>
      </c>
      <c r="H325" s="28">
        <v>261.4</v>
      </c>
      <c r="I325" s="28">
        <v>237.6</v>
      </c>
      <c r="J325" s="28">
        <v>216</v>
      </c>
    </row>
    <row r="326" ht="24" spans="1:10">
      <c r="A326" s="28"/>
      <c r="B326" s="12" t="s">
        <v>881</v>
      </c>
      <c r="C326" s="29" t="s">
        <v>882</v>
      </c>
      <c r="D326" s="29"/>
      <c r="E326" s="28" t="s">
        <v>18</v>
      </c>
      <c r="F326" s="29"/>
      <c r="G326" s="31">
        <v>57</v>
      </c>
      <c r="H326" s="28">
        <v>51.8</v>
      </c>
      <c r="I326" s="28">
        <v>47.1</v>
      </c>
      <c r="J326" s="28">
        <v>42.8</v>
      </c>
    </row>
    <row r="327" ht="48" spans="1:10">
      <c r="A327" s="28">
        <v>49</v>
      </c>
      <c r="B327" s="12" t="s">
        <v>883</v>
      </c>
      <c r="C327" s="37" t="s">
        <v>884</v>
      </c>
      <c r="D327" s="30" t="s">
        <v>885</v>
      </c>
      <c r="E327" s="28" t="s">
        <v>18</v>
      </c>
      <c r="F327" s="29"/>
      <c r="G327" s="31">
        <v>3220</v>
      </c>
      <c r="H327" s="28">
        <v>2927</v>
      </c>
      <c r="I327" s="28">
        <v>2661</v>
      </c>
      <c r="J327" s="28">
        <v>2419</v>
      </c>
    </row>
    <row r="328" ht="24" spans="1:10">
      <c r="A328" s="28"/>
      <c r="B328" s="12" t="s">
        <v>886</v>
      </c>
      <c r="C328" s="37" t="s">
        <v>887</v>
      </c>
      <c r="D328" s="37"/>
      <c r="E328" s="28" t="s">
        <v>18</v>
      </c>
      <c r="F328" s="29"/>
      <c r="G328" s="31">
        <f>G327*0.2</f>
        <v>644</v>
      </c>
      <c r="H328" s="28">
        <v>585.5</v>
      </c>
      <c r="I328" s="28">
        <v>532.2</v>
      </c>
      <c r="J328" s="28">
        <v>483.8</v>
      </c>
    </row>
    <row r="329" ht="36" spans="1:10">
      <c r="A329" s="28"/>
      <c r="B329" s="12" t="s">
        <v>888</v>
      </c>
      <c r="C329" s="37" t="s">
        <v>889</v>
      </c>
      <c r="D329" s="37"/>
      <c r="E329" s="28" t="s">
        <v>18</v>
      </c>
      <c r="F329" s="29"/>
      <c r="G329" s="31">
        <v>1100</v>
      </c>
      <c r="H329" s="28">
        <v>1000</v>
      </c>
      <c r="I329" s="28">
        <v>909</v>
      </c>
      <c r="J329" s="28">
        <v>826</v>
      </c>
    </row>
    <row r="330" ht="36" spans="1:10">
      <c r="A330" s="28"/>
      <c r="B330" s="12" t="s">
        <v>890</v>
      </c>
      <c r="C330" s="37" t="s">
        <v>891</v>
      </c>
      <c r="D330" s="37"/>
      <c r="E330" s="28" t="s">
        <v>18</v>
      </c>
      <c r="F330" s="29"/>
      <c r="G330" s="31">
        <f>G327</f>
        <v>3220</v>
      </c>
      <c r="H330" s="28">
        <v>2927</v>
      </c>
      <c r="I330" s="28">
        <v>2661</v>
      </c>
      <c r="J330" s="28">
        <v>2419</v>
      </c>
    </row>
    <row r="331" ht="36" spans="1:10">
      <c r="A331" s="28"/>
      <c r="B331" s="12" t="s">
        <v>892</v>
      </c>
      <c r="C331" s="37" t="s">
        <v>893</v>
      </c>
      <c r="D331" s="37"/>
      <c r="E331" s="28" t="s">
        <v>18</v>
      </c>
      <c r="F331" s="29"/>
      <c r="G331" s="31">
        <f>G327</f>
        <v>3220</v>
      </c>
      <c r="H331" s="28">
        <v>2927</v>
      </c>
      <c r="I331" s="28">
        <v>2661</v>
      </c>
      <c r="J331" s="28">
        <v>2419</v>
      </c>
    </row>
    <row r="332" ht="36" spans="1:10">
      <c r="A332" s="28">
        <v>50</v>
      </c>
      <c r="B332" s="12" t="s">
        <v>894</v>
      </c>
      <c r="C332" s="37" t="s">
        <v>895</v>
      </c>
      <c r="D332" s="30" t="s">
        <v>896</v>
      </c>
      <c r="E332" s="28" t="s">
        <v>18</v>
      </c>
      <c r="F332" s="29"/>
      <c r="G332" s="31">
        <v>2800</v>
      </c>
      <c r="H332" s="28">
        <v>2545</v>
      </c>
      <c r="I332" s="28">
        <v>2314</v>
      </c>
      <c r="J332" s="28">
        <v>2104</v>
      </c>
    </row>
    <row r="333" ht="24" spans="1:10">
      <c r="A333" s="28"/>
      <c r="B333" s="12" t="s">
        <v>897</v>
      </c>
      <c r="C333" s="37" t="s">
        <v>898</v>
      </c>
      <c r="D333" s="37"/>
      <c r="E333" s="28" t="s">
        <v>18</v>
      </c>
      <c r="F333" s="29"/>
      <c r="G333" s="31">
        <f>G332*0.2</f>
        <v>560</v>
      </c>
      <c r="H333" s="28">
        <v>509.1</v>
      </c>
      <c r="I333" s="28">
        <v>462.8</v>
      </c>
      <c r="J333" s="28">
        <v>420.7</v>
      </c>
    </row>
    <row r="334" ht="24" spans="1:10">
      <c r="A334" s="28"/>
      <c r="B334" s="12" t="s">
        <v>899</v>
      </c>
      <c r="C334" s="37" t="s">
        <v>900</v>
      </c>
      <c r="D334" s="37"/>
      <c r="E334" s="28" t="s">
        <v>18</v>
      </c>
      <c r="F334" s="29"/>
      <c r="G334" s="31">
        <f>G332*0.3</f>
        <v>840</v>
      </c>
      <c r="H334" s="28">
        <v>764</v>
      </c>
      <c r="I334" s="28">
        <v>694</v>
      </c>
      <c r="J334" s="28">
        <v>631</v>
      </c>
    </row>
    <row r="335" ht="24" spans="1:10">
      <c r="A335" s="28"/>
      <c r="B335" s="12" t="s">
        <v>901</v>
      </c>
      <c r="C335" s="37" t="s">
        <v>902</v>
      </c>
      <c r="D335" s="37"/>
      <c r="E335" s="28" t="s">
        <v>18</v>
      </c>
      <c r="F335" s="29"/>
      <c r="G335" s="31">
        <f>G332*0.5</f>
        <v>1400</v>
      </c>
      <c r="H335" s="28">
        <v>1273</v>
      </c>
      <c r="I335" s="28">
        <v>1157</v>
      </c>
      <c r="J335" s="28">
        <v>1052</v>
      </c>
    </row>
    <row r="336" ht="48" spans="1:10">
      <c r="A336" s="28"/>
      <c r="B336" s="12" t="s">
        <v>903</v>
      </c>
      <c r="C336" s="37" t="s">
        <v>904</v>
      </c>
      <c r="D336" s="37"/>
      <c r="E336" s="28" t="s">
        <v>18</v>
      </c>
      <c r="F336" s="29"/>
      <c r="G336" s="31">
        <f>G332</f>
        <v>2800</v>
      </c>
      <c r="H336" s="28">
        <v>2545</v>
      </c>
      <c r="I336" s="28">
        <v>2314</v>
      </c>
      <c r="J336" s="28">
        <v>2104</v>
      </c>
    </row>
    <row r="337" ht="48" spans="1:10">
      <c r="A337" s="28"/>
      <c r="B337" s="12" t="s">
        <v>905</v>
      </c>
      <c r="C337" s="37" t="s">
        <v>906</v>
      </c>
      <c r="D337" s="37"/>
      <c r="E337" s="28" t="s">
        <v>18</v>
      </c>
      <c r="F337" s="29"/>
      <c r="G337" s="31">
        <f>G332</f>
        <v>2800</v>
      </c>
      <c r="H337" s="28">
        <v>2545</v>
      </c>
      <c r="I337" s="28">
        <v>2314</v>
      </c>
      <c r="J337" s="28">
        <v>2104</v>
      </c>
    </row>
    <row r="338" ht="48" spans="1:10">
      <c r="A338" s="28">
        <v>51</v>
      </c>
      <c r="B338" s="12" t="s">
        <v>907</v>
      </c>
      <c r="C338" s="37" t="s">
        <v>908</v>
      </c>
      <c r="D338" s="30" t="s">
        <v>909</v>
      </c>
      <c r="E338" s="28" t="s">
        <v>18</v>
      </c>
      <c r="F338" s="29" t="s">
        <v>910</v>
      </c>
      <c r="G338" s="31">
        <v>2500</v>
      </c>
      <c r="H338" s="28">
        <v>2273</v>
      </c>
      <c r="I338" s="28">
        <v>2066</v>
      </c>
      <c r="J338" s="28">
        <v>1878</v>
      </c>
    </row>
    <row r="339" ht="24" spans="1:10">
      <c r="A339" s="28"/>
      <c r="B339" s="12" t="s">
        <v>911</v>
      </c>
      <c r="C339" s="37" t="s">
        <v>912</v>
      </c>
      <c r="D339" s="37"/>
      <c r="E339" s="28" t="s">
        <v>18</v>
      </c>
      <c r="F339" s="29"/>
      <c r="G339" s="31">
        <f>G338*0.2</f>
        <v>500</v>
      </c>
      <c r="H339" s="28">
        <v>454.5</v>
      </c>
      <c r="I339" s="28">
        <v>413.2</v>
      </c>
      <c r="J339" s="28">
        <v>375.7</v>
      </c>
    </row>
    <row r="340" ht="36" spans="1:10">
      <c r="A340" s="28"/>
      <c r="B340" s="12" t="s">
        <v>913</v>
      </c>
      <c r="C340" s="37" t="s">
        <v>914</v>
      </c>
      <c r="D340" s="37"/>
      <c r="E340" s="28" t="s">
        <v>18</v>
      </c>
      <c r="F340" s="29"/>
      <c r="G340" s="31">
        <v>2500</v>
      </c>
      <c r="H340" s="28">
        <v>2273</v>
      </c>
      <c r="I340" s="28">
        <v>2066</v>
      </c>
      <c r="J340" s="28">
        <v>1878</v>
      </c>
    </row>
    <row r="341" ht="36" spans="1:10">
      <c r="A341" s="28"/>
      <c r="B341" s="12" t="s">
        <v>915</v>
      </c>
      <c r="C341" s="37" t="s">
        <v>916</v>
      </c>
      <c r="D341" s="37"/>
      <c r="E341" s="28" t="s">
        <v>18</v>
      </c>
      <c r="F341" s="29"/>
      <c r="G341" s="31">
        <v>2500</v>
      </c>
      <c r="H341" s="28">
        <v>2273</v>
      </c>
      <c r="I341" s="28">
        <v>2066</v>
      </c>
      <c r="J341" s="28">
        <v>1878</v>
      </c>
    </row>
    <row r="342" ht="36" spans="1:10">
      <c r="A342" s="28">
        <v>52</v>
      </c>
      <c r="B342" s="12" t="s">
        <v>917</v>
      </c>
      <c r="C342" s="37" t="s">
        <v>918</v>
      </c>
      <c r="D342" s="30" t="s">
        <v>919</v>
      </c>
      <c r="E342" s="28" t="s">
        <v>18</v>
      </c>
      <c r="F342" s="29"/>
      <c r="G342" s="31">
        <v>500</v>
      </c>
      <c r="H342" s="28">
        <v>455</v>
      </c>
      <c r="I342" s="28">
        <v>413</v>
      </c>
      <c r="J342" s="28">
        <v>376</v>
      </c>
    </row>
    <row r="343" ht="24" spans="1:10">
      <c r="A343" s="28"/>
      <c r="B343" s="12" t="s">
        <v>920</v>
      </c>
      <c r="C343" s="37" t="s">
        <v>921</v>
      </c>
      <c r="D343" s="37"/>
      <c r="E343" s="28" t="s">
        <v>18</v>
      </c>
      <c r="F343" s="29"/>
      <c r="G343" s="31">
        <f>G342*0.2</f>
        <v>100</v>
      </c>
      <c r="H343" s="28">
        <v>90.9</v>
      </c>
      <c r="I343" s="28">
        <v>82.6</v>
      </c>
      <c r="J343" s="28">
        <v>75.1</v>
      </c>
    </row>
    <row r="344" ht="24" spans="1:10">
      <c r="A344" s="28"/>
      <c r="B344" s="12" t="s">
        <v>922</v>
      </c>
      <c r="C344" s="37" t="s">
        <v>923</v>
      </c>
      <c r="D344" s="37"/>
      <c r="E344" s="28" t="s">
        <v>18</v>
      </c>
      <c r="F344" s="29"/>
      <c r="G344" s="31">
        <f>G342*0.3</f>
        <v>150</v>
      </c>
      <c r="H344" s="28">
        <v>136</v>
      </c>
      <c r="I344" s="28">
        <v>124</v>
      </c>
      <c r="J344" s="28">
        <v>113</v>
      </c>
    </row>
    <row r="345" ht="36" spans="1:10">
      <c r="A345" s="28"/>
      <c r="B345" s="12" t="s">
        <v>924</v>
      </c>
      <c r="C345" s="37" t="s">
        <v>925</v>
      </c>
      <c r="D345" s="37"/>
      <c r="E345" s="28" t="s">
        <v>18</v>
      </c>
      <c r="F345" s="29"/>
      <c r="G345" s="31">
        <f>G342</f>
        <v>500</v>
      </c>
      <c r="H345" s="28">
        <v>455</v>
      </c>
      <c r="I345" s="28">
        <v>413</v>
      </c>
      <c r="J345" s="28">
        <v>376</v>
      </c>
    </row>
    <row r="346" ht="36" spans="1:10">
      <c r="A346" s="28"/>
      <c r="B346" s="12" t="s">
        <v>926</v>
      </c>
      <c r="C346" s="37" t="s">
        <v>927</v>
      </c>
      <c r="D346" s="37"/>
      <c r="E346" s="28" t="s">
        <v>18</v>
      </c>
      <c r="F346" s="29"/>
      <c r="G346" s="31">
        <f>G342</f>
        <v>500</v>
      </c>
      <c r="H346" s="28">
        <v>455</v>
      </c>
      <c r="I346" s="28">
        <v>413</v>
      </c>
      <c r="J346" s="28">
        <v>376</v>
      </c>
    </row>
    <row r="347" ht="36" spans="1:10">
      <c r="A347" s="28">
        <v>53</v>
      </c>
      <c r="B347" s="12" t="s">
        <v>928</v>
      </c>
      <c r="C347" s="30" t="s">
        <v>929</v>
      </c>
      <c r="D347" s="30" t="s">
        <v>930</v>
      </c>
      <c r="E347" s="28" t="s">
        <v>18</v>
      </c>
      <c r="F347" s="30"/>
      <c r="G347" s="31">
        <v>2000</v>
      </c>
      <c r="H347" s="28">
        <v>1818</v>
      </c>
      <c r="I347" s="28">
        <v>1653</v>
      </c>
      <c r="J347" s="28">
        <v>1503</v>
      </c>
    </row>
    <row r="348" ht="24" spans="1:10">
      <c r="A348" s="28"/>
      <c r="B348" s="12" t="s">
        <v>931</v>
      </c>
      <c r="C348" s="30" t="s">
        <v>932</v>
      </c>
      <c r="D348" s="30"/>
      <c r="E348" s="28" t="s">
        <v>18</v>
      </c>
      <c r="F348" s="30"/>
      <c r="G348" s="31">
        <f t="shared" ref="G348:G352" si="4">G347*0.2</f>
        <v>400</v>
      </c>
      <c r="H348" s="28">
        <v>363.6</v>
      </c>
      <c r="I348" s="28">
        <v>330.6</v>
      </c>
      <c r="J348" s="28">
        <v>300.5</v>
      </c>
    </row>
    <row r="349" ht="36" spans="1:10">
      <c r="A349" s="28">
        <v>54</v>
      </c>
      <c r="B349" s="12" t="s">
        <v>933</v>
      </c>
      <c r="C349" s="29" t="s">
        <v>934</v>
      </c>
      <c r="D349" s="30" t="s">
        <v>935</v>
      </c>
      <c r="E349" s="28" t="s">
        <v>18</v>
      </c>
      <c r="F349" s="29"/>
      <c r="G349" s="31">
        <v>1690</v>
      </c>
      <c r="H349" s="28">
        <v>1536</v>
      </c>
      <c r="I349" s="28">
        <v>1397</v>
      </c>
      <c r="J349" s="28">
        <v>1270</v>
      </c>
    </row>
    <row r="350" ht="24" spans="1:10">
      <c r="A350" s="28"/>
      <c r="B350" s="12" t="s">
        <v>936</v>
      </c>
      <c r="C350" s="29" t="s">
        <v>937</v>
      </c>
      <c r="D350" s="29"/>
      <c r="E350" s="28" t="s">
        <v>18</v>
      </c>
      <c r="F350" s="29"/>
      <c r="G350" s="31">
        <f t="shared" si="4"/>
        <v>338</v>
      </c>
      <c r="H350" s="28">
        <v>307.3</v>
      </c>
      <c r="I350" s="28">
        <v>279.3</v>
      </c>
      <c r="J350" s="28">
        <v>253.9</v>
      </c>
    </row>
    <row r="351" ht="36" spans="1:10">
      <c r="A351" s="28">
        <v>55</v>
      </c>
      <c r="B351" s="12" t="s">
        <v>938</v>
      </c>
      <c r="C351" s="29" t="s">
        <v>939</v>
      </c>
      <c r="D351" s="30" t="s">
        <v>940</v>
      </c>
      <c r="E351" s="28" t="s">
        <v>18</v>
      </c>
      <c r="F351" s="29" t="s">
        <v>941</v>
      </c>
      <c r="G351" s="31">
        <v>200</v>
      </c>
      <c r="H351" s="28">
        <v>182</v>
      </c>
      <c r="I351" s="28">
        <v>165</v>
      </c>
      <c r="J351" s="28">
        <v>150</v>
      </c>
    </row>
    <row r="352" ht="24" spans="1:10">
      <c r="A352" s="28"/>
      <c r="B352" s="12" t="s">
        <v>942</v>
      </c>
      <c r="C352" s="29" t="s">
        <v>943</v>
      </c>
      <c r="D352" s="29"/>
      <c r="E352" s="28" t="s">
        <v>18</v>
      </c>
      <c r="F352" s="29"/>
      <c r="G352" s="31">
        <f t="shared" si="4"/>
        <v>40</v>
      </c>
      <c r="H352" s="28">
        <v>36.4</v>
      </c>
      <c r="I352" s="28">
        <v>33.1</v>
      </c>
      <c r="J352" s="28">
        <v>30.1</v>
      </c>
    </row>
    <row r="353" ht="36" spans="1:10">
      <c r="A353" s="28">
        <v>56</v>
      </c>
      <c r="B353" s="12" t="s">
        <v>944</v>
      </c>
      <c r="C353" s="37" t="s">
        <v>945</v>
      </c>
      <c r="D353" s="30" t="s">
        <v>946</v>
      </c>
      <c r="E353" s="28" t="s">
        <v>641</v>
      </c>
      <c r="F353" s="30"/>
      <c r="G353" s="31">
        <v>15.4</v>
      </c>
      <c r="H353" s="28">
        <v>14</v>
      </c>
      <c r="I353" s="28">
        <v>12.7</v>
      </c>
      <c r="J353" s="28">
        <v>11.6</v>
      </c>
    </row>
    <row r="354" ht="48" spans="1:10">
      <c r="A354" s="9">
        <v>57</v>
      </c>
      <c r="B354" s="12" t="s">
        <v>947</v>
      </c>
      <c r="C354" s="38" t="s">
        <v>948</v>
      </c>
      <c r="D354" s="39" t="s">
        <v>949</v>
      </c>
      <c r="E354" s="9" t="s">
        <v>641</v>
      </c>
      <c r="F354" s="11" t="s">
        <v>950</v>
      </c>
      <c r="G354" s="13">
        <v>2088</v>
      </c>
      <c r="H354" s="9">
        <v>1898</v>
      </c>
      <c r="I354" s="9">
        <v>1726</v>
      </c>
      <c r="J354" s="9">
        <v>1569</v>
      </c>
    </row>
    <row r="355" ht="24" spans="1:10">
      <c r="A355" s="9"/>
      <c r="B355" s="12" t="s">
        <v>951</v>
      </c>
      <c r="C355" s="38" t="s">
        <v>952</v>
      </c>
      <c r="D355" s="38"/>
      <c r="E355" s="9" t="s">
        <v>641</v>
      </c>
      <c r="F355" s="11"/>
      <c r="G355" s="13">
        <v>417</v>
      </c>
      <c r="H355" s="9">
        <v>379.1</v>
      </c>
      <c r="I355" s="9">
        <v>344.6</v>
      </c>
      <c r="J355" s="9">
        <v>313.3</v>
      </c>
    </row>
    <row r="356" ht="36" spans="1:10">
      <c r="A356" s="9"/>
      <c r="B356" s="12" t="s">
        <v>953</v>
      </c>
      <c r="C356" s="38" t="s">
        <v>954</v>
      </c>
      <c r="D356" s="38"/>
      <c r="E356" s="9" t="s">
        <v>641</v>
      </c>
      <c r="F356" s="11"/>
      <c r="G356" s="17">
        <f>G354*0.3</f>
        <v>626.4</v>
      </c>
      <c r="H356" s="18">
        <v>569</v>
      </c>
      <c r="I356" s="18">
        <v>518</v>
      </c>
      <c r="J356" s="18">
        <v>471</v>
      </c>
    </row>
    <row r="357" ht="36" spans="1:10">
      <c r="A357" s="9">
        <v>58</v>
      </c>
      <c r="B357" s="12" t="s">
        <v>955</v>
      </c>
      <c r="C357" s="40" t="s">
        <v>956</v>
      </c>
      <c r="D357" s="39" t="s">
        <v>957</v>
      </c>
      <c r="E357" s="9" t="s">
        <v>18</v>
      </c>
      <c r="F357" s="29" t="s">
        <v>958</v>
      </c>
      <c r="G357" s="31">
        <v>700</v>
      </c>
      <c r="H357" s="28">
        <v>636</v>
      </c>
      <c r="I357" s="28">
        <v>579</v>
      </c>
      <c r="J357" s="28">
        <v>526</v>
      </c>
    </row>
    <row r="358" ht="24" spans="1:10">
      <c r="A358" s="9"/>
      <c r="B358" s="12" t="s">
        <v>959</v>
      </c>
      <c r="C358" s="40" t="s">
        <v>960</v>
      </c>
      <c r="D358" s="40"/>
      <c r="E358" s="9" t="s">
        <v>18</v>
      </c>
      <c r="F358" s="29"/>
      <c r="G358" s="31">
        <f t="shared" ref="G358:G363" si="5">G357*0.2</f>
        <v>140</v>
      </c>
      <c r="H358" s="28">
        <v>127.3</v>
      </c>
      <c r="I358" s="28">
        <v>115.7</v>
      </c>
      <c r="J358" s="28">
        <v>105.2</v>
      </c>
    </row>
    <row r="359" ht="36" spans="1:10">
      <c r="A359" s="9">
        <v>59</v>
      </c>
      <c r="B359" s="12" t="s">
        <v>961</v>
      </c>
      <c r="C359" s="38" t="s">
        <v>962</v>
      </c>
      <c r="D359" s="30" t="s">
        <v>963</v>
      </c>
      <c r="E359" s="9" t="s">
        <v>18</v>
      </c>
      <c r="F359" s="22" t="s">
        <v>964</v>
      </c>
      <c r="G359" s="13">
        <v>2500</v>
      </c>
      <c r="H359" s="9">
        <v>2273</v>
      </c>
      <c r="I359" s="9">
        <v>2066</v>
      </c>
      <c r="J359" s="9">
        <v>1878</v>
      </c>
    </row>
    <row r="360" ht="24" spans="1:10">
      <c r="A360" s="9"/>
      <c r="B360" s="12" t="s">
        <v>965</v>
      </c>
      <c r="C360" s="38" t="s">
        <v>966</v>
      </c>
      <c r="D360" s="38"/>
      <c r="E360" s="9" t="s">
        <v>18</v>
      </c>
      <c r="F360" s="22"/>
      <c r="G360" s="13">
        <f t="shared" si="5"/>
        <v>500</v>
      </c>
      <c r="H360" s="9">
        <v>454.5</v>
      </c>
      <c r="I360" s="9">
        <v>413.2</v>
      </c>
      <c r="J360" s="9">
        <v>375.7</v>
      </c>
    </row>
    <row r="361" ht="36" spans="1:10">
      <c r="A361" s="9"/>
      <c r="B361" s="12" t="s">
        <v>967</v>
      </c>
      <c r="C361" s="38" t="s">
        <v>968</v>
      </c>
      <c r="D361" s="38"/>
      <c r="E361" s="9" t="s">
        <v>18</v>
      </c>
      <c r="F361" s="22"/>
      <c r="G361" s="13">
        <f>G359</f>
        <v>2500</v>
      </c>
      <c r="H361" s="9">
        <v>2273</v>
      </c>
      <c r="I361" s="9">
        <v>2066</v>
      </c>
      <c r="J361" s="9">
        <v>1878</v>
      </c>
    </row>
    <row r="362" ht="24" spans="1:10">
      <c r="A362" s="9">
        <v>60</v>
      </c>
      <c r="B362" s="12" t="s">
        <v>969</v>
      </c>
      <c r="C362" s="38" t="s">
        <v>970</v>
      </c>
      <c r="D362" s="30" t="s">
        <v>971</v>
      </c>
      <c r="E362" s="9" t="s">
        <v>18</v>
      </c>
      <c r="F362" s="22" t="s">
        <v>964</v>
      </c>
      <c r="G362" s="13">
        <f>G359*0.6</f>
        <v>1500</v>
      </c>
      <c r="H362" s="9">
        <v>1364</v>
      </c>
      <c r="I362" s="9">
        <v>1240</v>
      </c>
      <c r="J362" s="9">
        <v>1127</v>
      </c>
    </row>
    <row r="363" ht="24" spans="1:10">
      <c r="A363" s="9"/>
      <c r="B363" s="12" t="s">
        <v>972</v>
      </c>
      <c r="C363" s="38" t="s">
        <v>973</v>
      </c>
      <c r="D363" s="38"/>
      <c r="E363" s="9" t="s">
        <v>18</v>
      </c>
      <c r="F363" s="22"/>
      <c r="G363" s="13">
        <f t="shared" si="5"/>
        <v>300</v>
      </c>
      <c r="H363" s="9">
        <v>272.7</v>
      </c>
      <c r="I363" s="9">
        <v>247.9</v>
      </c>
      <c r="J363" s="9">
        <v>225.4</v>
      </c>
    </row>
    <row r="364" ht="36" spans="1:10">
      <c r="A364" s="9"/>
      <c r="B364" s="12" t="s">
        <v>974</v>
      </c>
      <c r="C364" s="38" t="s">
        <v>975</v>
      </c>
      <c r="D364" s="38"/>
      <c r="E364" s="9" t="s">
        <v>18</v>
      </c>
      <c r="F364" s="22"/>
      <c r="G364" s="13">
        <f>G362</f>
        <v>1500</v>
      </c>
      <c r="H364" s="9">
        <v>1364</v>
      </c>
      <c r="I364" s="9">
        <v>1240</v>
      </c>
      <c r="J364" s="9">
        <v>1127</v>
      </c>
    </row>
    <row r="365" ht="36" spans="1:10">
      <c r="A365" s="9">
        <v>61</v>
      </c>
      <c r="B365" s="12" t="s">
        <v>976</v>
      </c>
      <c r="C365" s="22" t="s">
        <v>977</v>
      </c>
      <c r="D365" s="30" t="s">
        <v>978</v>
      </c>
      <c r="E365" s="9" t="s">
        <v>641</v>
      </c>
      <c r="F365" s="11" t="s">
        <v>964</v>
      </c>
      <c r="G365" s="13">
        <v>225</v>
      </c>
      <c r="H365" s="9">
        <v>205</v>
      </c>
      <c r="I365" s="9">
        <v>186</v>
      </c>
      <c r="J365" s="9">
        <v>169</v>
      </c>
    </row>
    <row r="366" ht="36" spans="1:10">
      <c r="A366" s="9"/>
      <c r="B366" s="12" t="s">
        <v>979</v>
      </c>
      <c r="C366" s="22" t="s">
        <v>980</v>
      </c>
      <c r="D366" s="22"/>
      <c r="E366" s="9" t="s">
        <v>641</v>
      </c>
      <c r="F366" s="9"/>
      <c r="G366" s="13">
        <v>225</v>
      </c>
      <c r="H366" s="9">
        <v>205</v>
      </c>
      <c r="I366" s="9">
        <v>186</v>
      </c>
      <c r="J366" s="9">
        <v>169</v>
      </c>
    </row>
    <row r="367" ht="36" spans="1:10">
      <c r="A367" s="9">
        <v>62</v>
      </c>
      <c r="B367" s="12" t="s">
        <v>981</v>
      </c>
      <c r="C367" s="22" t="s">
        <v>982</v>
      </c>
      <c r="D367" s="30" t="s">
        <v>983</v>
      </c>
      <c r="E367" s="9" t="s">
        <v>18</v>
      </c>
      <c r="F367" s="29" t="s">
        <v>964</v>
      </c>
      <c r="G367" s="31">
        <f>(G359+G362)*0.8</f>
        <v>3200</v>
      </c>
      <c r="H367" s="28">
        <v>2909</v>
      </c>
      <c r="I367" s="28">
        <v>2645</v>
      </c>
      <c r="J367" s="28">
        <v>2404</v>
      </c>
    </row>
    <row r="368" ht="24" spans="1:10">
      <c r="A368" s="9"/>
      <c r="B368" s="12" t="s">
        <v>984</v>
      </c>
      <c r="C368" s="22" t="s">
        <v>985</v>
      </c>
      <c r="D368" s="22"/>
      <c r="E368" s="9" t="s">
        <v>18</v>
      </c>
      <c r="F368" s="29"/>
      <c r="G368" s="31">
        <f>G367*0.2</f>
        <v>640</v>
      </c>
      <c r="H368" s="28">
        <v>581.8</v>
      </c>
      <c r="I368" s="28">
        <v>528.9</v>
      </c>
      <c r="J368" s="28">
        <v>480.8</v>
      </c>
    </row>
    <row r="369" ht="36" spans="1:10">
      <c r="A369" s="9"/>
      <c r="B369" s="12" t="s">
        <v>986</v>
      </c>
      <c r="C369" s="22" t="s">
        <v>987</v>
      </c>
      <c r="D369" s="22"/>
      <c r="E369" s="9" t="s">
        <v>18</v>
      </c>
      <c r="F369" s="29"/>
      <c r="G369" s="31">
        <f>G367</f>
        <v>3200</v>
      </c>
      <c r="H369" s="28">
        <v>2909</v>
      </c>
      <c r="I369" s="28">
        <v>2645</v>
      </c>
      <c r="J369" s="28">
        <v>2404</v>
      </c>
    </row>
    <row r="370" ht="36" spans="1:10">
      <c r="A370" s="9">
        <v>63</v>
      </c>
      <c r="B370" s="12" t="s">
        <v>988</v>
      </c>
      <c r="C370" s="22" t="s">
        <v>989</v>
      </c>
      <c r="D370" s="30" t="s">
        <v>990</v>
      </c>
      <c r="E370" s="9" t="s">
        <v>18</v>
      </c>
      <c r="F370" s="29"/>
      <c r="G370" s="31">
        <v>6400</v>
      </c>
      <c r="H370" s="28">
        <v>5818</v>
      </c>
      <c r="I370" s="28">
        <v>5289</v>
      </c>
      <c r="J370" s="28">
        <v>4808</v>
      </c>
    </row>
    <row r="371" ht="24" spans="1:10">
      <c r="A371" s="9"/>
      <c r="B371" s="12" t="s">
        <v>991</v>
      </c>
      <c r="C371" s="22" t="s">
        <v>992</v>
      </c>
      <c r="D371" s="22"/>
      <c r="E371" s="9" t="s">
        <v>18</v>
      </c>
      <c r="F371" s="29"/>
      <c r="G371" s="31">
        <f>G370*0.2</f>
        <v>1280</v>
      </c>
      <c r="H371" s="28">
        <v>1163.6</v>
      </c>
      <c r="I371" s="28">
        <v>1057.9</v>
      </c>
      <c r="J371" s="28">
        <v>961.7</v>
      </c>
    </row>
    <row r="372" ht="24" spans="1:10">
      <c r="A372" s="9"/>
      <c r="B372" s="12" t="s">
        <v>993</v>
      </c>
      <c r="C372" s="22" t="s">
        <v>994</v>
      </c>
      <c r="D372" s="22"/>
      <c r="E372" s="9" t="s">
        <v>18</v>
      </c>
      <c r="F372" s="29"/>
      <c r="G372" s="31">
        <f>G370*0.3</f>
        <v>1920</v>
      </c>
      <c r="H372" s="28">
        <v>1745</v>
      </c>
      <c r="I372" s="28">
        <v>1587</v>
      </c>
      <c r="J372" s="28">
        <v>1443</v>
      </c>
    </row>
    <row r="373" ht="36" spans="1:10">
      <c r="A373" s="9">
        <v>64</v>
      </c>
      <c r="B373" s="12" t="s">
        <v>995</v>
      </c>
      <c r="C373" s="11" t="s">
        <v>996</v>
      </c>
      <c r="D373" s="30" t="s">
        <v>997</v>
      </c>
      <c r="E373" s="9" t="s">
        <v>18</v>
      </c>
      <c r="F373" s="11" t="s">
        <v>998</v>
      </c>
      <c r="G373" s="13">
        <v>3200</v>
      </c>
      <c r="H373" s="9">
        <v>2909</v>
      </c>
      <c r="I373" s="9">
        <v>2645</v>
      </c>
      <c r="J373" s="9">
        <v>2404</v>
      </c>
    </row>
    <row r="374" ht="24" spans="1:10">
      <c r="A374" s="28"/>
      <c r="B374" s="12" t="s">
        <v>999</v>
      </c>
      <c r="C374" s="11" t="s">
        <v>1000</v>
      </c>
      <c r="D374" s="30"/>
      <c r="E374" s="9" t="s">
        <v>18</v>
      </c>
      <c r="F374" s="30"/>
      <c r="G374" s="31">
        <f>G373*0.2</f>
        <v>640</v>
      </c>
      <c r="H374" s="28">
        <v>581.8</v>
      </c>
      <c r="I374" s="28">
        <v>528.9</v>
      </c>
      <c r="J374" s="28">
        <v>480.8</v>
      </c>
    </row>
    <row r="375" ht="24" spans="1:10">
      <c r="A375" s="28">
        <v>65</v>
      </c>
      <c r="B375" s="12" t="s">
        <v>1001</v>
      </c>
      <c r="C375" s="30" t="s">
        <v>1002</v>
      </c>
      <c r="D375" s="30" t="s">
        <v>1003</v>
      </c>
      <c r="E375" s="28" t="s">
        <v>18</v>
      </c>
      <c r="F375" s="30"/>
      <c r="G375" s="31">
        <v>2200</v>
      </c>
      <c r="H375" s="28">
        <v>2000</v>
      </c>
      <c r="I375" s="28">
        <v>1818</v>
      </c>
      <c r="J375" s="28">
        <v>1653</v>
      </c>
    </row>
    <row r="376" ht="36" spans="1:10">
      <c r="A376" s="28">
        <v>66</v>
      </c>
      <c r="B376" s="12" t="s">
        <v>1004</v>
      </c>
      <c r="C376" s="29" t="s">
        <v>1005</v>
      </c>
      <c r="D376" s="30" t="s">
        <v>1006</v>
      </c>
      <c r="E376" s="28" t="s">
        <v>18</v>
      </c>
      <c r="F376" s="30"/>
      <c r="G376" s="31">
        <v>12800</v>
      </c>
      <c r="H376" s="28">
        <v>11636</v>
      </c>
      <c r="I376" s="28">
        <v>10579</v>
      </c>
      <c r="J376" s="28">
        <v>9617</v>
      </c>
    </row>
    <row r="377" ht="24" spans="1:10">
      <c r="A377" s="28"/>
      <c r="B377" s="12" t="s">
        <v>1007</v>
      </c>
      <c r="C377" s="29" t="s">
        <v>1008</v>
      </c>
      <c r="D377" s="29"/>
      <c r="E377" s="28" t="s">
        <v>18</v>
      </c>
      <c r="F377" s="30"/>
      <c r="G377" s="31">
        <f>G376*0.2</f>
        <v>2560</v>
      </c>
      <c r="H377" s="28">
        <v>2327.3</v>
      </c>
      <c r="I377" s="28">
        <v>2115.7</v>
      </c>
      <c r="J377" s="28">
        <v>1923.4</v>
      </c>
    </row>
    <row r="378" ht="24" spans="1:10">
      <c r="A378" s="28"/>
      <c r="B378" s="12" t="s">
        <v>1009</v>
      </c>
      <c r="C378" s="29" t="s">
        <v>1010</v>
      </c>
      <c r="D378" s="29"/>
      <c r="E378" s="28" t="s">
        <v>18</v>
      </c>
      <c r="F378" s="30"/>
      <c r="G378" s="35">
        <f>G376*0.3</f>
        <v>3840</v>
      </c>
      <c r="H378" s="36">
        <v>3491</v>
      </c>
      <c r="I378" s="36">
        <v>3174</v>
      </c>
      <c r="J378" s="36">
        <v>2885</v>
      </c>
    </row>
    <row r="379" ht="24" spans="1:10">
      <c r="A379" s="28"/>
      <c r="B379" s="12" t="s">
        <v>1011</v>
      </c>
      <c r="C379" s="29" t="s">
        <v>1012</v>
      </c>
      <c r="D379" s="29"/>
      <c r="E379" s="28" t="s">
        <v>18</v>
      </c>
      <c r="F379" s="30"/>
      <c r="G379" s="35">
        <f>G376*0.3</f>
        <v>3840</v>
      </c>
      <c r="H379" s="36">
        <v>3491</v>
      </c>
      <c r="I379" s="36">
        <v>3174</v>
      </c>
      <c r="J379" s="36">
        <v>2885</v>
      </c>
    </row>
    <row r="380" ht="36" spans="1:10">
      <c r="A380" s="28"/>
      <c r="B380" s="12" t="s">
        <v>1013</v>
      </c>
      <c r="C380" s="29" t="s">
        <v>1014</v>
      </c>
      <c r="D380" s="29"/>
      <c r="E380" s="28" t="s">
        <v>18</v>
      </c>
      <c r="F380" s="30"/>
      <c r="G380" s="35">
        <f>G376*0.3</f>
        <v>3840</v>
      </c>
      <c r="H380" s="36">
        <v>3491</v>
      </c>
      <c r="I380" s="36">
        <v>3174</v>
      </c>
      <c r="J380" s="36">
        <v>2885</v>
      </c>
    </row>
    <row r="381" ht="36" spans="1:10">
      <c r="A381" s="28"/>
      <c r="B381" s="12" t="s">
        <v>1015</v>
      </c>
      <c r="C381" s="29" t="s">
        <v>1016</v>
      </c>
      <c r="D381" s="29"/>
      <c r="E381" s="28" t="s">
        <v>18</v>
      </c>
      <c r="F381" s="30"/>
      <c r="G381" s="35">
        <f>G376*0.3</f>
        <v>3840</v>
      </c>
      <c r="H381" s="36">
        <v>3491</v>
      </c>
      <c r="I381" s="36">
        <v>3174</v>
      </c>
      <c r="J381" s="36">
        <v>2885</v>
      </c>
    </row>
    <row r="382" ht="36" spans="1:10">
      <c r="A382" s="28">
        <v>67</v>
      </c>
      <c r="B382" s="12" t="s">
        <v>1017</v>
      </c>
      <c r="C382" s="30" t="s">
        <v>1018</v>
      </c>
      <c r="D382" s="30" t="s">
        <v>1019</v>
      </c>
      <c r="E382" s="28" t="s">
        <v>18</v>
      </c>
      <c r="F382" s="30"/>
      <c r="G382" s="31">
        <v>5500</v>
      </c>
      <c r="H382" s="28">
        <v>5000</v>
      </c>
      <c r="I382" s="28">
        <v>4545</v>
      </c>
      <c r="J382" s="28">
        <v>4132</v>
      </c>
    </row>
    <row r="383" ht="24" spans="1:10">
      <c r="A383" s="28"/>
      <c r="B383" s="12" t="s">
        <v>1020</v>
      </c>
      <c r="C383" s="30" t="s">
        <v>1021</v>
      </c>
      <c r="D383" s="30"/>
      <c r="E383" s="28" t="s">
        <v>18</v>
      </c>
      <c r="F383" s="30"/>
      <c r="G383" s="31">
        <f t="shared" ref="G383:G387" si="6">G382*0.2</f>
        <v>1100</v>
      </c>
      <c r="H383" s="28">
        <v>1000</v>
      </c>
      <c r="I383" s="28">
        <v>909.1</v>
      </c>
      <c r="J383" s="28">
        <v>826.4</v>
      </c>
    </row>
    <row r="384" ht="36" spans="1:10">
      <c r="A384" s="28">
        <v>68</v>
      </c>
      <c r="B384" s="12" t="s">
        <v>1022</v>
      </c>
      <c r="C384" s="11" t="s">
        <v>1023</v>
      </c>
      <c r="D384" s="30" t="s">
        <v>1024</v>
      </c>
      <c r="E384" s="28" t="s">
        <v>18</v>
      </c>
      <c r="F384" s="11" t="s">
        <v>1025</v>
      </c>
      <c r="G384" s="13">
        <v>5600</v>
      </c>
      <c r="H384" s="9">
        <v>5091</v>
      </c>
      <c r="I384" s="9">
        <v>4628</v>
      </c>
      <c r="J384" s="9">
        <v>4207</v>
      </c>
    </row>
    <row r="385" ht="24" spans="1:10">
      <c r="A385" s="28"/>
      <c r="B385" s="12" t="s">
        <v>1026</v>
      </c>
      <c r="C385" s="11" t="s">
        <v>1027</v>
      </c>
      <c r="D385" s="30"/>
      <c r="E385" s="28" t="s">
        <v>18</v>
      </c>
      <c r="F385" s="30"/>
      <c r="G385" s="31">
        <f t="shared" si="6"/>
        <v>1120</v>
      </c>
      <c r="H385" s="28">
        <v>1018.2</v>
      </c>
      <c r="I385" s="28">
        <v>925.6</v>
      </c>
      <c r="J385" s="28">
        <v>841.5</v>
      </c>
    </row>
    <row r="386" ht="36" spans="1:10">
      <c r="A386" s="28">
        <v>69</v>
      </c>
      <c r="B386" s="12" t="s">
        <v>1028</v>
      </c>
      <c r="C386" s="29" t="s">
        <v>1029</v>
      </c>
      <c r="D386" s="30" t="s">
        <v>1030</v>
      </c>
      <c r="E386" s="28" t="s">
        <v>18</v>
      </c>
      <c r="F386" s="29"/>
      <c r="G386" s="31">
        <v>6990</v>
      </c>
      <c r="H386" s="28">
        <v>6355</v>
      </c>
      <c r="I386" s="28">
        <v>5777</v>
      </c>
      <c r="J386" s="28">
        <v>5252</v>
      </c>
    </row>
    <row r="387" ht="24" spans="1:10">
      <c r="A387" s="28"/>
      <c r="B387" s="12" t="s">
        <v>1031</v>
      </c>
      <c r="C387" s="29" t="s">
        <v>1032</v>
      </c>
      <c r="D387" s="29"/>
      <c r="E387" s="28" t="s">
        <v>18</v>
      </c>
      <c r="F387" s="29"/>
      <c r="G387" s="31">
        <f t="shared" si="6"/>
        <v>1398</v>
      </c>
      <c r="H387" s="28">
        <v>1270.9</v>
      </c>
      <c r="I387" s="28">
        <v>1155.4</v>
      </c>
      <c r="J387" s="28">
        <v>1050.3</v>
      </c>
    </row>
    <row r="388" ht="24" spans="1:10">
      <c r="A388" s="28"/>
      <c r="B388" s="12" t="s">
        <v>1033</v>
      </c>
      <c r="C388" s="29" t="s">
        <v>1034</v>
      </c>
      <c r="D388" s="29"/>
      <c r="E388" s="28" t="s">
        <v>18</v>
      </c>
      <c r="F388" s="29"/>
      <c r="G388" s="31">
        <f>G386*0.3</f>
        <v>2097</v>
      </c>
      <c r="H388" s="28">
        <v>1906</v>
      </c>
      <c r="I388" s="28">
        <v>1733</v>
      </c>
      <c r="J388" s="28">
        <v>1576</v>
      </c>
    </row>
    <row r="389" ht="24" spans="1:10">
      <c r="A389" s="28"/>
      <c r="B389" s="12" t="s">
        <v>1035</v>
      </c>
      <c r="C389" s="29" t="s">
        <v>1036</v>
      </c>
      <c r="D389" s="29"/>
      <c r="E389" s="28" t="s">
        <v>18</v>
      </c>
      <c r="F389" s="29"/>
      <c r="G389" s="31">
        <f>G386*0.3</f>
        <v>2097</v>
      </c>
      <c r="H389" s="28">
        <v>1906</v>
      </c>
      <c r="I389" s="28">
        <v>1733</v>
      </c>
      <c r="J389" s="28">
        <v>1576</v>
      </c>
    </row>
    <row r="390" ht="36" spans="1:10">
      <c r="A390" s="9">
        <v>70</v>
      </c>
      <c r="B390" s="12" t="s">
        <v>1037</v>
      </c>
      <c r="C390" s="11" t="s">
        <v>1038</v>
      </c>
      <c r="D390" s="30" t="s">
        <v>1039</v>
      </c>
      <c r="E390" s="9" t="s">
        <v>18</v>
      </c>
      <c r="F390" s="11"/>
      <c r="G390" s="13">
        <v>5000</v>
      </c>
      <c r="H390" s="9">
        <v>4545.5</v>
      </c>
      <c r="I390" s="9">
        <v>4132.2</v>
      </c>
      <c r="J390" s="9">
        <v>3756.6</v>
      </c>
    </row>
    <row r="391" ht="24" spans="1:10">
      <c r="A391" s="9"/>
      <c r="B391" s="12" t="s">
        <v>1040</v>
      </c>
      <c r="C391" s="11" t="s">
        <v>1041</v>
      </c>
      <c r="D391" s="11"/>
      <c r="E391" s="9" t="s">
        <v>18</v>
      </c>
      <c r="F391" s="11"/>
      <c r="G391" s="13">
        <f t="shared" ref="G391:G395" si="7">G390*0.2</f>
        <v>1000</v>
      </c>
      <c r="H391" s="9">
        <v>909.1</v>
      </c>
      <c r="I391" s="9">
        <v>826.4</v>
      </c>
      <c r="J391" s="9">
        <v>751.3</v>
      </c>
    </row>
    <row r="392" ht="36" spans="1:10">
      <c r="A392" s="9">
        <v>71</v>
      </c>
      <c r="B392" s="12" t="s">
        <v>1042</v>
      </c>
      <c r="C392" s="11" t="s">
        <v>1043</v>
      </c>
      <c r="D392" s="30" t="s">
        <v>1044</v>
      </c>
      <c r="E392" s="9" t="s">
        <v>18</v>
      </c>
      <c r="F392" s="11"/>
      <c r="G392" s="13">
        <v>4270</v>
      </c>
      <c r="H392" s="9">
        <v>3882</v>
      </c>
      <c r="I392" s="9">
        <v>3529</v>
      </c>
      <c r="J392" s="9">
        <v>3208</v>
      </c>
    </row>
    <row r="393" ht="24" spans="1:10">
      <c r="A393" s="9"/>
      <c r="B393" s="12" t="s">
        <v>1045</v>
      </c>
      <c r="C393" s="11" t="s">
        <v>1046</v>
      </c>
      <c r="D393" s="11"/>
      <c r="E393" s="9" t="s">
        <v>18</v>
      </c>
      <c r="F393" s="11"/>
      <c r="G393" s="13">
        <f t="shared" si="7"/>
        <v>854</v>
      </c>
      <c r="H393" s="9">
        <v>776.4</v>
      </c>
      <c r="I393" s="9">
        <v>705.8</v>
      </c>
      <c r="J393" s="9">
        <v>641.6</v>
      </c>
    </row>
    <row r="394" ht="36" spans="1:10">
      <c r="A394" s="9">
        <v>72</v>
      </c>
      <c r="B394" s="12" t="s">
        <v>1047</v>
      </c>
      <c r="C394" s="11" t="s">
        <v>1048</v>
      </c>
      <c r="D394" s="30" t="s">
        <v>1049</v>
      </c>
      <c r="E394" s="9" t="s">
        <v>18</v>
      </c>
      <c r="F394" s="11" t="s">
        <v>1050</v>
      </c>
      <c r="G394" s="13">
        <v>3710</v>
      </c>
      <c r="H394" s="9">
        <v>3373</v>
      </c>
      <c r="I394" s="9">
        <v>3066</v>
      </c>
      <c r="J394" s="9">
        <v>2787</v>
      </c>
    </row>
    <row r="395" ht="24" spans="1:10">
      <c r="A395" s="9"/>
      <c r="B395" s="12" t="s">
        <v>1051</v>
      </c>
      <c r="C395" s="11" t="s">
        <v>1052</v>
      </c>
      <c r="D395" s="11"/>
      <c r="E395" s="9" t="s">
        <v>18</v>
      </c>
      <c r="F395" s="30"/>
      <c r="G395" s="31">
        <f t="shared" si="7"/>
        <v>742</v>
      </c>
      <c r="H395" s="28">
        <v>674.5</v>
      </c>
      <c r="I395" s="28">
        <v>613.2</v>
      </c>
      <c r="J395" s="28">
        <v>557.5</v>
      </c>
    </row>
    <row r="396" ht="36" spans="1:10">
      <c r="A396" s="9">
        <v>73</v>
      </c>
      <c r="B396" s="12" t="s">
        <v>1053</v>
      </c>
      <c r="C396" s="22" t="s">
        <v>1054</v>
      </c>
      <c r="D396" s="30" t="s">
        <v>1055</v>
      </c>
      <c r="E396" s="9" t="s">
        <v>18</v>
      </c>
      <c r="F396" s="29"/>
      <c r="G396" s="31">
        <v>4800</v>
      </c>
      <c r="H396" s="28">
        <v>4364</v>
      </c>
      <c r="I396" s="28">
        <v>3967</v>
      </c>
      <c r="J396" s="28">
        <v>3606</v>
      </c>
    </row>
    <row r="397" ht="24" spans="1:10">
      <c r="A397" s="9"/>
      <c r="B397" s="12" t="s">
        <v>1056</v>
      </c>
      <c r="C397" s="22" t="s">
        <v>1057</v>
      </c>
      <c r="D397" s="9"/>
      <c r="E397" s="9" t="s">
        <v>18</v>
      </c>
      <c r="F397" s="29"/>
      <c r="G397" s="31">
        <f>G396*0.2</f>
        <v>960</v>
      </c>
      <c r="H397" s="28">
        <v>872.7</v>
      </c>
      <c r="I397" s="28">
        <v>793.4</v>
      </c>
      <c r="J397" s="28">
        <v>721.3</v>
      </c>
    </row>
    <row r="398" ht="24" spans="1:10">
      <c r="A398" s="9"/>
      <c r="B398" s="12" t="s">
        <v>1058</v>
      </c>
      <c r="C398" s="22" t="s">
        <v>1059</v>
      </c>
      <c r="D398" s="22"/>
      <c r="E398" s="9" t="s">
        <v>18</v>
      </c>
      <c r="F398" s="29"/>
      <c r="G398" s="31">
        <f>G396*0.3</f>
        <v>1440</v>
      </c>
      <c r="H398" s="28">
        <v>1309</v>
      </c>
      <c r="I398" s="28">
        <v>1190</v>
      </c>
      <c r="J398" s="28">
        <v>1082</v>
      </c>
    </row>
    <row r="399" ht="36" spans="1:10">
      <c r="A399" s="9">
        <v>74</v>
      </c>
      <c r="B399" s="12" t="s">
        <v>1060</v>
      </c>
      <c r="C399" s="22" t="s">
        <v>1061</v>
      </c>
      <c r="D399" s="30" t="s">
        <v>1062</v>
      </c>
      <c r="E399" s="9" t="s">
        <v>18</v>
      </c>
      <c r="F399" s="29"/>
      <c r="G399" s="31">
        <v>6000</v>
      </c>
      <c r="H399" s="28">
        <v>5455</v>
      </c>
      <c r="I399" s="28">
        <v>4959</v>
      </c>
      <c r="J399" s="28">
        <v>4508</v>
      </c>
    </row>
    <row r="400" ht="24" spans="1:10">
      <c r="A400" s="9"/>
      <c r="B400" s="12" t="s">
        <v>1063</v>
      </c>
      <c r="C400" s="22" t="s">
        <v>1064</v>
      </c>
      <c r="D400" s="9"/>
      <c r="E400" s="9" t="s">
        <v>18</v>
      </c>
      <c r="F400" s="29"/>
      <c r="G400" s="31">
        <f t="shared" ref="G400:G405" si="8">G399*0.2</f>
        <v>1200</v>
      </c>
      <c r="H400" s="28">
        <v>1090.9</v>
      </c>
      <c r="I400" s="28">
        <v>991.7</v>
      </c>
      <c r="J400" s="28">
        <v>901.6</v>
      </c>
    </row>
    <row r="401" ht="24" spans="1:10">
      <c r="A401" s="9"/>
      <c r="B401" s="12" t="s">
        <v>1065</v>
      </c>
      <c r="C401" s="22" t="s">
        <v>1066</v>
      </c>
      <c r="D401" s="22"/>
      <c r="E401" s="9" t="s">
        <v>18</v>
      </c>
      <c r="F401" s="29"/>
      <c r="G401" s="31">
        <f>G399*0.3</f>
        <v>1800</v>
      </c>
      <c r="H401" s="28">
        <v>1636</v>
      </c>
      <c r="I401" s="28">
        <v>1488</v>
      </c>
      <c r="J401" s="28">
        <v>1352</v>
      </c>
    </row>
    <row r="402" ht="36" spans="1:10">
      <c r="A402" s="9">
        <v>75</v>
      </c>
      <c r="B402" s="12" t="s">
        <v>1067</v>
      </c>
      <c r="C402" s="11" t="s">
        <v>1068</v>
      </c>
      <c r="D402" s="30" t="s">
        <v>1069</v>
      </c>
      <c r="E402" s="9" t="s">
        <v>18</v>
      </c>
      <c r="F402" s="11"/>
      <c r="G402" s="13">
        <v>5070</v>
      </c>
      <c r="H402" s="9">
        <v>4609</v>
      </c>
      <c r="I402" s="9">
        <v>4190</v>
      </c>
      <c r="J402" s="9">
        <v>3809</v>
      </c>
    </row>
    <row r="403" ht="24" spans="1:10">
      <c r="A403" s="9"/>
      <c r="B403" s="12" t="s">
        <v>1070</v>
      </c>
      <c r="C403" s="11" t="s">
        <v>1071</v>
      </c>
      <c r="D403" s="11"/>
      <c r="E403" s="9" t="s">
        <v>18</v>
      </c>
      <c r="F403" s="11"/>
      <c r="G403" s="13">
        <f t="shared" si="8"/>
        <v>1014</v>
      </c>
      <c r="H403" s="9">
        <v>921.8</v>
      </c>
      <c r="I403" s="9">
        <v>838</v>
      </c>
      <c r="J403" s="9">
        <v>761.8</v>
      </c>
    </row>
    <row r="404" ht="36" spans="1:10">
      <c r="A404" s="9">
        <v>76</v>
      </c>
      <c r="B404" s="12" t="s">
        <v>1072</v>
      </c>
      <c r="C404" s="11" t="s">
        <v>1073</v>
      </c>
      <c r="D404" s="30" t="s">
        <v>1074</v>
      </c>
      <c r="E404" s="9" t="s">
        <v>18</v>
      </c>
      <c r="F404" s="11"/>
      <c r="G404" s="13">
        <v>4750</v>
      </c>
      <c r="H404" s="9">
        <v>4318</v>
      </c>
      <c r="I404" s="9">
        <v>3926</v>
      </c>
      <c r="J404" s="9">
        <v>3569</v>
      </c>
    </row>
    <row r="405" ht="24" spans="1:10">
      <c r="A405" s="9"/>
      <c r="B405" s="12" t="s">
        <v>1075</v>
      </c>
      <c r="C405" s="11" t="s">
        <v>1076</v>
      </c>
      <c r="D405" s="11"/>
      <c r="E405" s="9" t="s">
        <v>18</v>
      </c>
      <c r="F405" s="11"/>
      <c r="G405" s="13">
        <f t="shared" si="8"/>
        <v>950</v>
      </c>
      <c r="H405" s="9">
        <v>863.6</v>
      </c>
      <c r="I405" s="9">
        <v>785.1</v>
      </c>
      <c r="J405" s="9">
        <v>713.7</v>
      </c>
    </row>
    <row r="406" ht="36" spans="1:10">
      <c r="A406" s="9">
        <v>77</v>
      </c>
      <c r="B406" s="12" t="s">
        <v>1077</v>
      </c>
      <c r="C406" s="11" t="s">
        <v>1078</v>
      </c>
      <c r="D406" s="30" t="s">
        <v>1079</v>
      </c>
      <c r="E406" s="9" t="s">
        <v>18</v>
      </c>
      <c r="F406" s="11" t="s">
        <v>1080</v>
      </c>
      <c r="G406" s="13">
        <v>2160</v>
      </c>
      <c r="H406" s="9">
        <v>1964</v>
      </c>
      <c r="I406" s="9">
        <v>1785</v>
      </c>
      <c r="J406" s="9">
        <v>1623</v>
      </c>
    </row>
    <row r="407" ht="24" spans="1:10">
      <c r="A407" s="9"/>
      <c r="B407" s="12" t="s">
        <v>1081</v>
      </c>
      <c r="C407" s="11" t="s">
        <v>1082</v>
      </c>
      <c r="D407" s="11"/>
      <c r="E407" s="9" t="s">
        <v>18</v>
      </c>
      <c r="F407" s="11"/>
      <c r="G407" s="13">
        <f t="shared" ref="G407:G411" si="9">G406*0.2</f>
        <v>432</v>
      </c>
      <c r="H407" s="9">
        <v>392.7</v>
      </c>
      <c r="I407" s="9">
        <v>357</v>
      </c>
      <c r="J407" s="9">
        <v>324.6</v>
      </c>
    </row>
    <row r="408" ht="36" spans="1:10">
      <c r="A408" s="9">
        <v>78</v>
      </c>
      <c r="B408" s="12" t="s">
        <v>1083</v>
      </c>
      <c r="C408" s="11" t="s">
        <v>1084</v>
      </c>
      <c r="D408" s="30" t="s">
        <v>1085</v>
      </c>
      <c r="E408" s="9" t="s">
        <v>18</v>
      </c>
      <c r="F408" s="11"/>
      <c r="G408" s="13">
        <v>8330</v>
      </c>
      <c r="H408" s="9">
        <v>7573</v>
      </c>
      <c r="I408" s="9">
        <v>6884</v>
      </c>
      <c r="J408" s="9">
        <v>6258</v>
      </c>
    </row>
    <row r="409" ht="24" spans="1:10">
      <c r="A409" s="9"/>
      <c r="B409" s="12" t="s">
        <v>1086</v>
      </c>
      <c r="C409" s="11" t="s">
        <v>1087</v>
      </c>
      <c r="D409" s="11"/>
      <c r="E409" s="9" t="s">
        <v>18</v>
      </c>
      <c r="F409" s="11"/>
      <c r="G409" s="13">
        <f t="shared" si="9"/>
        <v>1666</v>
      </c>
      <c r="H409" s="9">
        <v>1514.5</v>
      </c>
      <c r="I409" s="9">
        <v>1376.9</v>
      </c>
      <c r="J409" s="9">
        <v>1251.7</v>
      </c>
    </row>
    <row r="410" ht="36" spans="1:10">
      <c r="A410" s="9">
        <v>79</v>
      </c>
      <c r="B410" s="12" t="s">
        <v>1088</v>
      </c>
      <c r="C410" s="22" t="s">
        <v>1089</v>
      </c>
      <c r="D410" s="30" t="s">
        <v>1090</v>
      </c>
      <c r="E410" s="9" t="s">
        <v>18</v>
      </c>
      <c r="F410" s="29"/>
      <c r="G410" s="31">
        <v>4220</v>
      </c>
      <c r="H410" s="28">
        <v>3836</v>
      </c>
      <c r="I410" s="28">
        <v>3488</v>
      </c>
      <c r="J410" s="28">
        <v>3171</v>
      </c>
    </row>
    <row r="411" ht="24" spans="1:10">
      <c r="A411" s="9"/>
      <c r="B411" s="12" t="s">
        <v>1091</v>
      </c>
      <c r="C411" s="22" t="s">
        <v>1092</v>
      </c>
      <c r="D411" s="9"/>
      <c r="E411" s="9" t="s">
        <v>18</v>
      </c>
      <c r="F411" s="29"/>
      <c r="G411" s="31">
        <f t="shared" si="9"/>
        <v>844</v>
      </c>
      <c r="H411" s="28">
        <v>767.3</v>
      </c>
      <c r="I411" s="28">
        <v>697.5</v>
      </c>
      <c r="J411" s="28">
        <v>634.1</v>
      </c>
    </row>
    <row r="412" ht="24" spans="1:10">
      <c r="A412" s="9"/>
      <c r="B412" s="12" t="s">
        <v>1093</v>
      </c>
      <c r="C412" s="22" t="s">
        <v>1094</v>
      </c>
      <c r="D412" s="22"/>
      <c r="E412" s="9" t="s">
        <v>18</v>
      </c>
      <c r="F412" s="29"/>
      <c r="G412" s="31">
        <f>G410*0.3</f>
        <v>1266</v>
      </c>
      <c r="H412" s="28">
        <v>1151</v>
      </c>
      <c r="I412" s="28">
        <v>1046</v>
      </c>
      <c r="J412" s="28">
        <v>951</v>
      </c>
    </row>
    <row r="413" ht="36" spans="1:10">
      <c r="A413" s="9">
        <v>80</v>
      </c>
      <c r="B413" s="12" t="s">
        <v>1095</v>
      </c>
      <c r="C413" s="22" t="s">
        <v>1096</v>
      </c>
      <c r="D413" s="30" t="s">
        <v>1097</v>
      </c>
      <c r="E413" s="9" t="s">
        <v>18</v>
      </c>
      <c r="F413" s="29"/>
      <c r="G413" s="31">
        <v>6530</v>
      </c>
      <c r="H413" s="28">
        <v>5936</v>
      </c>
      <c r="I413" s="28">
        <v>5397</v>
      </c>
      <c r="J413" s="28">
        <v>4906</v>
      </c>
    </row>
    <row r="414" ht="24" spans="1:10">
      <c r="A414" s="9"/>
      <c r="B414" s="12" t="s">
        <v>1098</v>
      </c>
      <c r="C414" s="22" t="s">
        <v>1099</v>
      </c>
      <c r="D414" s="30"/>
      <c r="E414" s="9" t="s">
        <v>18</v>
      </c>
      <c r="F414" s="29"/>
      <c r="G414" s="31">
        <f t="shared" ref="G414:G419" si="10">G413*0.2</f>
        <v>1306</v>
      </c>
      <c r="H414" s="28">
        <v>1187.3</v>
      </c>
      <c r="I414" s="28">
        <v>1079.3</v>
      </c>
      <c r="J414" s="28">
        <v>981.2</v>
      </c>
    </row>
    <row r="415" ht="24" spans="1:10">
      <c r="A415" s="9"/>
      <c r="B415" s="12" t="s">
        <v>1100</v>
      </c>
      <c r="C415" s="30" t="s">
        <v>1101</v>
      </c>
      <c r="D415" s="11"/>
      <c r="E415" s="9" t="s">
        <v>18</v>
      </c>
      <c r="F415" s="29"/>
      <c r="G415" s="31">
        <f>G413*0.3</f>
        <v>1959</v>
      </c>
      <c r="H415" s="28">
        <v>1781</v>
      </c>
      <c r="I415" s="28">
        <v>1619</v>
      </c>
      <c r="J415" s="28">
        <v>1472</v>
      </c>
    </row>
    <row r="416" ht="36" spans="1:10">
      <c r="A416" s="9">
        <v>81</v>
      </c>
      <c r="B416" s="12" t="s">
        <v>1102</v>
      </c>
      <c r="C416" s="11" t="s">
        <v>1103</v>
      </c>
      <c r="D416" s="30" t="s">
        <v>1104</v>
      </c>
      <c r="E416" s="9" t="s">
        <v>18</v>
      </c>
      <c r="F416" s="11" t="s">
        <v>1105</v>
      </c>
      <c r="G416" s="13">
        <v>7880</v>
      </c>
      <c r="H416" s="9">
        <v>7164</v>
      </c>
      <c r="I416" s="9">
        <v>6512</v>
      </c>
      <c r="J416" s="9">
        <v>5920</v>
      </c>
    </row>
    <row r="417" ht="24" spans="1:10">
      <c r="A417" s="9"/>
      <c r="B417" s="12" t="s">
        <v>1106</v>
      </c>
      <c r="C417" s="11" t="s">
        <v>1107</v>
      </c>
      <c r="D417" s="11"/>
      <c r="E417" s="9" t="s">
        <v>18</v>
      </c>
      <c r="F417" s="30"/>
      <c r="G417" s="31">
        <f t="shared" si="10"/>
        <v>1576</v>
      </c>
      <c r="H417" s="28">
        <v>1432.7</v>
      </c>
      <c r="I417" s="28">
        <v>1302.5</v>
      </c>
      <c r="J417" s="28">
        <v>1184.1</v>
      </c>
    </row>
    <row r="418" ht="36" spans="1:10">
      <c r="A418" s="9">
        <v>82</v>
      </c>
      <c r="B418" s="12" t="s">
        <v>1108</v>
      </c>
      <c r="C418" s="22" t="s">
        <v>1109</v>
      </c>
      <c r="D418" s="30" t="s">
        <v>1110</v>
      </c>
      <c r="E418" s="9" t="s">
        <v>18</v>
      </c>
      <c r="F418" s="29"/>
      <c r="G418" s="31">
        <v>6000</v>
      </c>
      <c r="H418" s="28">
        <v>5455</v>
      </c>
      <c r="I418" s="28">
        <v>4959</v>
      </c>
      <c r="J418" s="28">
        <v>4508</v>
      </c>
    </row>
    <row r="419" ht="24" spans="1:10">
      <c r="A419" s="9"/>
      <c r="B419" s="12" t="s">
        <v>1111</v>
      </c>
      <c r="C419" s="22" t="s">
        <v>1112</v>
      </c>
      <c r="D419" s="30"/>
      <c r="E419" s="9" t="s">
        <v>18</v>
      </c>
      <c r="F419" s="29"/>
      <c r="G419" s="31">
        <f t="shared" si="10"/>
        <v>1200</v>
      </c>
      <c r="H419" s="28">
        <v>1090.9</v>
      </c>
      <c r="I419" s="28">
        <v>991.7</v>
      </c>
      <c r="J419" s="28">
        <v>901.6</v>
      </c>
    </row>
    <row r="420" ht="24" spans="1:10">
      <c r="A420" s="9"/>
      <c r="B420" s="12" t="s">
        <v>1113</v>
      </c>
      <c r="C420" s="22" t="s">
        <v>1114</v>
      </c>
      <c r="D420" s="11"/>
      <c r="E420" s="9" t="s">
        <v>18</v>
      </c>
      <c r="F420" s="29"/>
      <c r="G420" s="31">
        <f>G418*0.3</f>
        <v>1800</v>
      </c>
      <c r="H420" s="28">
        <v>1636</v>
      </c>
      <c r="I420" s="28">
        <v>1488</v>
      </c>
      <c r="J420" s="28">
        <v>1352</v>
      </c>
    </row>
    <row r="421" ht="36" spans="1:10">
      <c r="A421" s="9">
        <v>83</v>
      </c>
      <c r="B421" s="12" t="s">
        <v>1115</v>
      </c>
      <c r="C421" s="11" t="s">
        <v>1116</v>
      </c>
      <c r="D421" s="30" t="s">
        <v>1117</v>
      </c>
      <c r="E421" s="9" t="s">
        <v>18</v>
      </c>
      <c r="F421" s="11"/>
      <c r="G421" s="13">
        <v>6000</v>
      </c>
      <c r="H421" s="9">
        <v>5455</v>
      </c>
      <c r="I421" s="9">
        <v>4959</v>
      </c>
      <c r="J421" s="9">
        <v>4508</v>
      </c>
    </row>
    <row r="422" ht="36" spans="1:10">
      <c r="A422" s="9"/>
      <c r="B422" s="12" t="s">
        <v>1118</v>
      </c>
      <c r="C422" s="11" t="s">
        <v>1119</v>
      </c>
      <c r="D422" s="11"/>
      <c r="E422" s="9" t="s">
        <v>18</v>
      </c>
      <c r="F422" s="11"/>
      <c r="G422" s="13">
        <f t="shared" ref="G422:G427" si="11">G421*0.2</f>
        <v>1200</v>
      </c>
      <c r="H422" s="9">
        <v>1090.9</v>
      </c>
      <c r="I422" s="9">
        <v>991.7</v>
      </c>
      <c r="J422" s="9">
        <v>901.6</v>
      </c>
    </row>
    <row r="423" ht="36" spans="1:10">
      <c r="A423" s="9">
        <v>84</v>
      </c>
      <c r="B423" s="12" t="s">
        <v>1120</v>
      </c>
      <c r="C423" s="22" t="s">
        <v>1121</v>
      </c>
      <c r="D423" s="30" t="s">
        <v>1122</v>
      </c>
      <c r="E423" s="9" t="s">
        <v>18</v>
      </c>
      <c r="F423" s="22"/>
      <c r="G423" s="13">
        <v>6260</v>
      </c>
      <c r="H423" s="9">
        <v>5691</v>
      </c>
      <c r="I423" s="9">
        <v>5174</v>
      </c>
      <c r="J423" s="9">
        <v>4703</v>
      </c>
    </row>
    <row r="424" ht="24" spans="1:10">
      <c r="A424" s="9"/>
      <c r="B424" s="12" t="s">
        <v>1123</v>
      </c>
      <c r="C424" s="22" t="s">
        <v>1124</v>
      </c>
      <c r="D424" s="30"/>
      <c r="E424" s="9" t="s">
        <v>18</v>
      </c>
      <c r="F424" s="22"/>
      <c r="G424" s="13">
        <f t="shared" si="11"/>
        <v>1252</v>
      </c>
      <c r="H424" s="9">
        <v>1138.2</v>
      </c>
      <c r="I424" s="9">
        <v>1034.7</v>
      </c>
      <c r="J424" s="9">
        <v>940.6</v>
      </c>
    </row>
    <row r="425" ht="24" spans="1:10">
      <c r="A425" s="9"/>
      <c r="B425" s="12" t="s">
        <v>1125</v>
      </c>
      <c r="C425" s="22" t="s">
        <v>1126</v>
      </c>
      <c r="D425" s="11"/>
      <c r="E425" s="9" t="s">
        <v>18</v>
      </c>
      <c r="F425" s="22"/>
      <c r="G425" s="13">
        <f>G423*0.3</f>
        <v>1878</v>
      </c>
      <c r="H425" s="9">
        <v>1707</v>
      </c>
      <c r="I425" s="9">
        <v>1552</v>
      </c>
      <c r="J425" s="9">
        <v>1411</v>
      </c>
    </row>
    <row r="426" ht="36" spans="1:10">
      <c r="A426" s="28">
        <v>85</v>
      </c>
      <c r="B426" s="12" t="s">
        <v>1127</v>
      </c>
      <c r="C426" s="29" t="s">
        <v>1128</v>
      </c>
      <c r="D426" s="30" t="s">
        <v>1129</v>
      </c>
      <c r="E426" s="28" t="s">
        <v>18</v>
      </c>
      <c r="F426" s="22"/>
      <c r="G426" s="13">
        <v>7200</v>
      </c>
      <c r="H426" s="9">
        <v>6545</v>
      </c>
      <c r="I426" s="9">
        <v>5950</v>
      </c>
      <c r="J426" s="9">
        <v>5409</v>
      </c>
    </row>
    <row r="427" ht="24" spans="1:10">
      <c r="A427" s="28"/>
      <c r="B427" s="12" t="s">
        <v>1130</v>
      </c>
      <c r="C427" s="29" t="s">
        <v>1131</v>
      </c>
      <c r="D427" s="29"/>
      <c r="E427" s="28" t="s">
        <v>18</v>
      </c>
      <c r="F427" s="22"/>
      <c r="G427" s="13">
        <f t="shared" si="11"/>
        <v>1440</v>
      </c>
      <c r="H427" s="9">
        <v>1309.1</v>
      </c>
      <c r="I427" s="9">
        <v>1190.1</v>
      </c>
      <c r="J427" s="9">
        <v>1081.9</v>
      </c>
    </row>
    <row r="428" ht="36" spans="1:10">
      <c r="A428" s="28"/>
      <c r="B428" s="12" t="s">
        <v>1132</v>
      </c>
      <c r="C428" s="29" t="s">
        <v>1133</v>
      </c>
      <c r="D428" s="29"/>
      <c r="E428" s="28" t="s">
        <v>18</v>
      </c>
      <c r="F428" s="22"/>
      <c r="G428" s="13">
        <v>7200</v>
      </c>
      <c r="H428" s="9">
        <v>6545</v>
      </c>
      <c r="I428" s="9">
        <v>5950</v>
      </c>
      <c r="J428" s="9">
        <v>5409</v>
      </c>
    </row>
    <row r="429" ht="36" spans="1:10">
      <c r="A429" s="9">
        <v>86</v>
      </c>
      <c r="B429" s="12" t="s">
        <v>1134</v>
      </c>
      <c r="C429" s="11" t="s">
        <v>1135</v>
      </c>
      <c r="D429" s="30" t="s">
        <v>1136</v>
      </c>
      <c r="E429" s="9" t="s">
        <v>18</v>
      </c>
      <c r="F429" s="11"/>
      <c r="G429" s="13">
        <v>7510</v>
      </c>
      <c r="H429" s="9">
        <v>6827</v>
      </c>
      <c r="I429" s="9">
        <v>6207</v>
      </c>
      <c r="J429" s="9">
        <v>5642</v>
      </c>
    </row>
    <row r="430" ht="24" spans="1:10">
      <c r="A430" s="9"/>
      <c r="B430" s="12" t="s">
        <v>1137</v>
      </c>
      <c r="C430" s="11" t="s">
        <v>1138</v>
      </c>
      <c r="D430" s="11"/>
      <c r="E430" s="9" t="s">
        <v>18</v>
      </c>
      <c r="F430" s="11"/>
      <c r="G430" s="13">
        <f t="shared" ref="G430:G434" si="12">G429*0.2</f>
        <v>1502</v>
      </c>
      <c r="H430" s="9">
        <v>1365.5</v>
      </c>
      <c r="I430" s="9">
        <v>1241.3</v>
      </c>
      <c r="J430" s="9">
        <v>1128.5</v>
      </c>
    </row>
    <row r="431" ht="36" spans="1:10">
      <c r="A431" s="9">
        <v>87</v>
      </c>
      <c r="B431" s="12" t="s">
        <v>1139</v>
      </c>
      <c r="C431" s="11" t="s">
        <v>1140</v>
      </c>
      <c r="D431" s="30" t="s">
        <v>1141</v>
      </c>
      <c r="E431" s="9" t="s">
        <v>18</v>
      </c>
      <c r="F431" s="11"/>
      <c r="G431" s="13">
        <v>4100</v>
      </c>
      <c r="H431" s="9">
        <v>3727</v>
      </c>
      <c r="I431" s="9">
        <v>3388</v>
      </c>
      <c r="J431" s="9">
        <v>3080</v>
      </c>
    </row>
    <row r="432" ht="24" spans="1:10">
      <c r="A432" s="9"/>
      <c r="B432" s="12" t="s">
        <v>1142</v>
      </c>
      <c r="C432" s="11" t="s">
        <v>1143</v>
      </c>
      <c r="D432" s="30"/>
      <c r="E432" s="9" t="s">
        <v>18</v>
      </c>
      <c r="F432" s="30"/>
      <c r="G432" s="31">
        <f t="shared" si="12"/>
        <v>820</v>
      </c>
      <c r="H432" s="28">
        <v>745.5</v>
      </c>
      <c r="I432" s="28">
        <v>677.7</v>
      </c>
      <c r="J432" s="28">
        <v>616.1</v>
      </c>
    </row>
    <row r="433" ht="36" spans="1:10">
      <c r="A433" s="9">
        <v>88</v>
      </c>
      <c r="B433" s="12" t="s">
        <v>1144</v>
      </c>
      <c r="C433" s="30" t="s">
        <v>1145</v>
      </c>
      <c r="D433" s="30" t="s">
        <v>1146</v>
      </c>
      <c r="E433" s="9" t="s">
        <v>18</v>
      </c>
      <c r="F433" s="30"/>
      <c r="G433" s="31">
        <v>7000</v>
      </c>
      <c r="H433" s="28">
        <v>6364</v>
      </c>
      <c r="I433" s="28">
        <v>5785</v>
      </c>
      <c r="J433" s="28">
        <v>5259</v>
      </c>
    </row>
    <row r="434" ht="36" spans="1:10">
      <c r="A434" s="9"/>
      <c r="B434" s="12" t="s">
        <v>1147</v>
      </c>
      <c r="C434" s="30" t="s">
        <v>1148</v>
      </c>
      <c r="D434" s="11"/>
      <c r="E434" s="9" t="s">
        <v>18</v>
      </c>
      <c r="F434" s="11"/>
      <c r="G434" s="13">
        <f t="shared" si="12"/>
        <v>1400</v>
      </c>
      <c r="H434" s="9">
        <v>1272.7</v>
      </c>
      <c r="I434" s="9">
        <v>1157</v>
      </c>
      <c r="J434" s="9">
        <v>1051.8</v>
      </c>
    </row>
    <row r="435" ht="48" spans="1:10">
      <c r="A435" s="9">
        <v>89</v>
      </c>
      <c r="B435" s="12" t="s">
        <v>1149</v>
      </c>
      <c r="C435" s="30" t="s">
        <v>1150</v>
      </c>
      <c r="D435" s="30" t="s">
        <v>1151</v>
      </c>
      <c r="E435" s="28" t="s">
        <v>18</v>
      </c>
      <c r="F435" s="30"/>
      <c r="G435" s="31">
        <v>7000</v>
      </c>
      <c r="H435" s="28">
        <v>6364</v>
      </c>
      <c r="I435" s="28">
        <v>5785</v>
      </c>
      <c r="J435" s="28">
        <v>5259</v>
      </c>
    </row>
    <row r="436" ht="36" spans="1:10">
      <c r="A436" s="9"/>
      <c r="B436" s="12" t="s">
        <v>1152</v>
      </c>
      <c r="C436" s="30" t="s">
        <v>1153</v>
      </c>
      <c r="D436" s="11"/>
      <c r="E436" s="28" t="s">
        <v>18</v>
      </c>
      <c r="F436" s="11"/>
      <c r="G436" s="13">
        <f t="shared" ref="G436:G441" si="13">G435*0.2</f>
        <v>1400</v>
      </c>
      <c r="H436" s="9">
        <v>1272.7</v>
      </c>
      <c r="I436" s="9">
        <v>1157</v>
      </c>
      <c r="J436" s="9">
        <v>1051.8</v>
      </c>
    </row>
    <row r="437" ht="36" spans="1:10">
      <c r="A437" s="28">
        <v>90</v>
      </c>
      <c r="B437" s="12" t="s">
        <v>1154</v>
      </c>
      <c r="C437" s="29" t="s">
        <v>1155</v>
      </c>
      <c r="D437" s="30" t="s">
        <v>1156</v>
      </c>
      <c r="E437" s="28" t="s">
        <v>18</v>
      </c>
      <c r="F437" s="22"/>
      <c r="G437" s="31">
        <v>6000</v>
      </c>
      <c r="H437" s="28">
        <v>5455</v>
      </c>
      <c r="I437" s="28">
        <v>4959</v>
      </c>
      <c r="J437" s="28">
        <v>4508</v>
      </c>
    </row>
    <row r="438" ht="24" spans="1:10">
      <c r="A438" s="9"/>
      <c r="B438" s="12" t="s">
        <v>1157</v>
      </c>
      <c r="C438" s="29" t="s">
        <v>1158</v>
      </c>
      <c r="D438" s="29"/>
      <c r="E438" s="28" t="s">
        <v>18</v>
      </c>
      <c r="F438" s="22"/>
      <c r="G438" s="13">
        <f t="shared" si="13"/>
        <v>1200</v>
      </c>
      <c r="H438" s="9">
        <v>1090.9</v>
      </c>
      <c r="I438" s="9">
        <v>991.7</v>
      </c>
      <c r="J438" s="9">
        <v>901.6</v>
      </c>
    </row>
    <row r="439" ht="36" spans="1:10">
      <c r="A439" s="28"/>
      <c r="B439" s="12" t="s">
        <v>1159</v>
      </c>
      <c r="C439" s="29" t="s">
        <v>1160</v>
      </c>
      <c r="D439" s="29"/>
      <c r="E439" s="28" t="s">
        <v>18</v>
      </c>
      <c r="F439" s="22"/>
      <c r="G439" s="31">
        <f>G437</f>
        <v>6000</v>
      </c>
      <c r="H439" s="28">
        <v>5455</v>
      </c>
      <c r="I439" s="28">
        <v>4959</v>
      </c>
      <c r="J439" s="28">
        <v>4508</v>
      </c>
    </row>
    <row r="440" ht="36" spans="1:10">
      <c r="A440" s="28">
        <v>91</v>
      </c>
      <c r="B440" s="12" t="s">
        <v>1161</v>
      </c>
      <c r="C440" s="30" t="s">
        <v>1162</v>
      </c>
      <c r="D440" s="30" t="s">
        <v>1163</v>
      </c>
      <c r="E440" s="28" t="s">
        <v>18</v>
      </c>
      <c r="F440" s="30"/>
      <c r="G440" s="31">
        <v>8500</v>
      </c>
      <c r="H440" s="28">
        <v>7727</v>
      </c>
      <c r="I440" s="28">
        <v>7025</v>
      </c>
      <c r="J440" s="28">
        <v>6386</v>
      </c>
    </row>
    <row r="441" ht="24" spans="1:10">
      <c r="A441" s="28"/>
      <c r="B441" s="12" t="s">
        <v>1164</v>
      </c>
      <c r="C441" s="30" t="s">
        <v>1165</v>
      </c>
      <c r="D441" s="30"/>
      <c r="E441" s="28" t="s">
        <v>18</v>
      </c>
      <c r="F441" s="30"/>
      <c r="G441" s="31">
        <f t="shared" si="13"/>
        <v>1700</v>
      </c>
      <c r="H441" s="28">
        <v>1545.5</v>
      </c>
      <c r="I441" s="28">
        <v>1405</v>
      </c>
      <c r="J441" s="28">
        <v>1277.2</v>
      </c>
    </row>
    <row r="442" ht="36" spans="1:10">
      <c r="A442" s="28">
        <v>92</v>
      </c>
      <c r="B442" s="12" t="s">
        <v>1166</v>
      </c>
      <c r="C442" s="30" t="s">
        <v>1167</v>
      </c>
      <c r="D442" s="30" t="s">
        <v>1168</v>
      </c>
      <c r="E442" s="28" t="s">
        <v>18</v>
      </c>
      <c r="F442" s="30"/>
      <c r="G442" s="31">
        <v>7880</v>
      </c>
      <c r="H442" s="28">
        <v>7164</v>
      </c>
      <c r="I442" s="28">
        <v>6512</v>
      </c>
      <c r="J442" s="28">
        <v>5920</v>
      </c>
    </row>
    <row r="443" ht="24" spans="1:10">
      <c r="A443" s="28"/>
      <c r="B443" s="12" t="s">
        <v>1169</v>
      </c>
      <c r="C443" s="30" t="s">
        <v>1170</v>
      </c>
      <c r="D443" s="30"/>
      <c r="E443" s="28" t="s">
        <v>18</v>
      </c>
      <c r="F443" s="30"/>
      <c r="G443" s="31">
        <f t="shared" ref="G443:G447" si="14">G442*0.2</f>
        <v>1576</v>
      </c>
      <c r="H443" s="28">
        <v>1432.7</v>
      </c>
      <c r="I443" s="28">
        <v>1302.5</v>
      </c>
      <c r="J443" s="28">
        <v>1184.1</v>
      </c>
    </row>
    <row r="444" ht="36" spans="1:10">
      <c r="A444" s="28">
        <v>93</v>
      </c>
      <c r="B444" s="12" t="s">
        <v>1171</v>
      </c>
      <c r="C444" s="30" t="s">
        <v>1172</v>
      </c>
      <c r="D444" s="30" t="s">
        <v>1173</v>
      </c>
      <c r="E444" s="28" t="s">
        <v>18</v>
      </c>
      <c r="F444" s="30"/>
      <c r="G444" s="31">
        <v>6500</v>
      </c>
      <c r="H444" s="28">
        <v>5909</v>
      </c>
      <c r="I444" s="28">
        <v>5372</v>
      </c>
      <c r="J444" s="28">
        <v>4884</v>
      </c>
    </row>
    <row r="445" ht="24" spans="1:10">
      <c r="A445" s="28"/>
      <c r="B445" s="12" t="s">
        <v>1174</v>
      </c>
      <c r="C445" s="30" t="s">
        <v>1175</v>
      </c>
      <c r="D445" s="30"/>
      <c r="E445" s="28" t="s">
        <v>18</v>
      </c>
      <c r="F445" s="30"/>
      <c r="G445" s="31">
        <f t="shared" si="14"/>
        <v>1300</v>
      </c>
      <c r="H445" s="28">
        <v>1181.8</v>
      </c>
      <c r="I445" s="28">
        <v>1074.4</v>
      </c>
      <c r="J445" s="28">
        <v>976.7</v>
      </c>
    </row>
    <row r="446" ht="36" spans="1:10">
      <c r="A446" s="28">
        <v>94</v>
      </c>
      <c r="B446" s="12" t="s">
        <v>1176</v>
      </c>
      <c r="C446" s="30" t="s">
        <v>1177</v>
      </c>
      <c r="D446" s="30" t="s">
        <v>1178</v>
      </c>
      <c r="E446" s="28" t="s">
        <v>18</v>
      </c>
      <c r="F446" s="30"/>
      <c r="G446" s="31">
        <v>7400</v>
      </c>
      <c r="H446" s="28">
        <v>6727</v>
      </c>
      <c r="I446" s="28">
        <v>6116</v>
      </c>
      <c r="J446" s="28">
        <v>5560</v>
      </c>
    </row>
    <row r="447" ht="24" spans="1:10">
      <c r="A447" s="28"/>
      <c r="B447" s="12" t="s">
        <v>1179</v>
      </c>
      <c r="C447" s="30" t="s">
        <v>1180</v>
      </c>
      <c r="D447" s="30"/>
      <c r="E447" s="28" t="s">
        <v>18</v>
      </c>
      <c r="F447" s="11"/>
      <c r="G447" s="13">
        <f t="shared" si="14"/>
        <v>1480</v>
      </c>
      <c r="H447" s="9">
        <v>1345.5</v>
      </c>
      <c r="I447" s="9">
        <v>1223.1</v>
      </c>
      <c r="J447" s="9">
        <v>1111.9</v>
      </c>
    </row>
    <row r="448" ht="36" spans="1:10">
      <c r="A448" s="28">
        <v>95</v>
      </c>
      <c r="B448" s="12" t="s">
        <v>1181</v>
      </c>
      <c r="C448" s="29" t="s">
        <v>1182</v>
      </c>
      <c r="D448" s="30" t="s">
        <v>1183</v>
      </c>
      <c r="E448" s="28" t="s">
        <v>18</v>
      </c>
      <c r="F448" s="22"/>
      <c r="G448" s="13">
        <v>7400</v>
      </c>
      <c r="H448" s="9">
        <v>6727</v>
      </c>
      <c r="I448" s="9">
        <v>6116</v>
      </c>
      <c r="J448" s="9">
        <v>5560</v>
      </c>
    </row>
    <row r="449" ht="24" spans="1:10">
      <c r="A449" s="28"/>
      <c r="B449" s="12" t="s">
        <v>1184</v>
      </c>
      <c r="C449" s="29" t="s">
        <v>1185</v>
      </c>
      <c r="D449" s="30"/>
      <c r="E449" s="28" t="s">
        <v>18</v>
      </c>
      <c r="F449" s="22"/>
      <c r="G449" s="13">
        <f>G448*0.2</f>
        <v>1480</v>
      </c>
      <c r="H449" s="9">
        <v>1345.5</v>
      </c>
      <c r="I449" s="9">
        <v>1223.1</v>
      </c>
      <c r="J449" s="9">
        <v>1111.9</v>
      </c>
    </row>
    <row r="450" ht="24" spans="1:10">
      <c r="A450" s="28"/>
      <c r="B450" s="12" t="s">
        <v>1186</v>
      </c>
      <c r="C450" s="29" t="s">
        <v>1187</v>
      </c>
      <c r="D450" s="30"/>
      <c r="E450" s="28" t="s">
        <v>18</v>
      </c>
      <c r="F450" s="22"/>
      <c r="G450" s="13">
        <f>G448*0.3</f>
        <v>2220</v>
      </c>
      <c r="H450" s="9">
        <v>2018</v>
      </c>
      <c r="I450" s="9">
        <v>1835</v>
      </c>
      <c r="J450" s="9">
        <v>1668</v>
      </c>
    </row>
    <row r="451" ht="36" spans="1:10">
      <c r="A451" s="28">
        <v>96</v>
      </c>
      <c r="B451" s="12" t="s">
        <v>1188</v>
      </c>
      <c r="C451" s="29" t="s">
        <v>1189</v>
      </c>
      <c r="D451" s="30" t="s">
        <v>1190</v>
      </c>
      <c r="E451" s="28" t="s">
        <v>18</v>
      </c>
      <c r="F451" s="22"/>
      <c r="G451" s="13">
        <v>6300</v>
      </c>
      <c r="H451" s="9">
        <v>5727</v>
      </c>
      <c r="I451" s="9">
        <v>5207</v>
      </c>
      <c r="J451" s="9">
        <v>4733</v>
      </c>
    </row>
    <row r="452" ht="24" spans="1:10">
      <c r="A452" s="28"/>
      <c r="B452" s="12" t="s">
        <v>1191</v>
      </c>
      <c r="C452" s="29" t="s">
        <v>1192</v>
      </c>
      <c r="D452" s="30"/>
      <c r="E452" s="28" t="s">
        <v>18</v>
      </c>
      <c r="F452" s="22"/>
      <c r="G452" s="13">
        <f t="shared" ref="G452:G457" si="15">G451*0.2</f>
        <v>1260</v>
      </c>
      <c r="H452" s="9">
        <v>1145.5</v>
      </c>
      <c r="I452" s="9">
        <v>1041.3</v>
      </c>
      <c r="J452" s="9">
        <v>946.7</v>
      </c>
    </row>
    <row r="453" ht="24" spans="1:10">
      <c r="A453" s="28"/>
      <c r="B453" s="12" t="s">
        <v>1193</v>
      </c>
      <c r="C453" s="29" t="s">
        <v>1194</v>
      </c>
      <c r="D453" s="30"/>
      <c r="E453" s="28" t="s">
        <v>18</v>
      </c>
      <c r="F453" s="22"/>
      <c r="G453" s="13">
        <f>G451*0.3</f>
        <v>1890</v>
      </c>
      <c r="H453" s="9">
        <v>1718</v>
      </c>
      <c r="I453" s="9">
        <v>1562</v>
      </c>
      <c r="J453" s="9">
        <v>1420</v>
      </c>
    </row>
    <row r="454" ht="36" spans="1:10">
      <c r="A454" s="28">
        <v>97</v>
      </c>
      <c r="B454" s="12" t="s">
        <v>1195</v>
      </c>
      <c r="C454" s="30" t="s">
        <v>1196</v>
      </c>
      <c r="D454" s="30" t="s">
        <v>1197</v>
      </c>
      <c r="E454" s="28" t="s">
        <v>18</v>
      </c>
      <c r="F454" s="30"/>
      <c r="G454" s="31">
        <v>5650</v>
      </c>
      <c r="H454" s="28">
        <v>5136</v>
      </c>
      <c r="I454" s="28">
        <v>4669</v>
      </c>
      <c r="J454" s="28">
        <v>4245</v>
      </c>
    </row>
    <row r="455" ht="24" spans="1:10">
      <c r="A455" s="28"/>
      <c r="B455" s="12" t="s">
        <v>1198</v>
      </c>
      <c r="C455" s="30" t="s">
        <v>1199</v>
      </c>
      <c r="D455" s="30"/>
      <c r="E455" s="28" t="s">
        <v>18</v>
      </c>
      <c r="F455" s="30"/>
      <c r="G455" s="31">
        <f t="shared" si="15"/>
        <v>1130</v>
      </c>
      <c r="H455" s="28">
        <v>1027.3</v>
      </c>
      <c r="I455" s="28">
        <v>933.9</v>
      </c>
      <c r="J455" s="28">
        <v>849</v>
      </c>
    </row>
    <row r="456" ht="36" spans="1:10">
      <c r="A456" s="28">
        <v>98</v>
      </c>
      <c r="B456" s="12" t="s">
        <v>1200</v>
      </c>
      <c r="C456" s="29" t="s">
        <v>1201</v>
      </c>
      <c r="D456" s="30" t="s">
        <v>1202</v>
      </c>
      <c r="E456" s="28" t="s">
        <v>18</v>
      </c>
      <c r="F456" s="29"/>
      <c r="G456" s="31">
        <v>8200</v>
      </c>
      <c r="H456" s="28">
        <v>7455</v>
      </c>
      <c r="I456" s="28">
        <v>6777</v>
      </c>
      <c r="J456" s="28">
        <v>6161</v>
      </c>
    </row>
    <row r="457" ht="24" spans="1:10">
      <c r="A457" s="28"/>
      <c r="B457" s="12" t="s">
        <v>1203</v>
      </c>
      <c r="C457" s="29" t="s">
        <v>1204</v>
      </c>
      <c r="D457" s="30"/>
      <c r="E457" s="28" t="s">
        <v>18</v>
      </c>
      <c r="F457" s="29"/>
      <c r="G457" s="31">
        <f t="shared" si="15"/>
        <v>1640</v>
      </c>
      <c r="H457" s="28">
        <v>1490.9</v>
      </c>
      <c r="I457" s="28">
        <v>1355.4</v>
      </c>
      <c r="J457" s="28">
        <v>1232.2</v>
      </c>
    </row>
    <row r="458" ht="24" spans="1:10">
      <c r="A458" s="28"/>
      <c r="B458" s="12" t="s">
        <v>1205</v>
      </c>
      <c r="C458" s="29" t="s">
        <v>1206</v>
      </c>
      <c r="D458" s="30"/>
      <c r="E458" s="28" t="s">
        <v>18</v>
      </c>
      <c r="F458" s="29"/>
      <c r="G458" s="31">
        <f>G456*0.3</f>
        <v>2460</v>
      </c>
      <c r="H458" s="28">
        <v>2236</v>
      </c>
      <c r="I458" s="28">
        <v>2033</v>
      </c>
      <c r="J458" s="28">
        <v>1848</v>
      </c>
    </row>
    <row r="459" ht="24" spans="1:10">
      <c r="A459" s="28"/>
      <c r="B459" s="12" t="s">
        <v>1207</v>
      </c>
      <c r="C459" s="29" t="s">
        <v>1208</v>
      </c>
      <c r="D459" s="30"/>
      <c r="E459" s="28" t="s">
        <v>18</v>
      </c>
      <c r="F459" s="29"/>
      <c r="G459" s="31">
        <f>G456*0.3</f>
        <v>2460</v>
      </c>
      <c r="H459" s="28">
        <v>2236</v>
      </c>
      <c r="I459" s="28">
        <v>2033</v>
      </c>
      <c r="J459" s="28">
        <v>1848</v>
      </c>
    </row>
    <row r="460" ht="36" spans="1:10">
      <c r="A460" s="28">
        <v>99</v>
      </c>
      <c r="B460" s="12" t="s">
        <v>1209</v>
      </c>
      <c r="C460" s="30" t="s">
        <v>1210</v>
      </c>
      <c r="D460" s="30" t="s">
        <v>1211</v>
      </c>
      <c r="E460" s="28" t="s">
        <v>18</v>
      </c>
      <c r="F460" s="30"/>
      <c r="G460" s="31">
        <v>8330</v>
      </c>
      <c r="H460" s="28">
        <v>7573</v>
      </c>
      <c r="I460" s="28">
        <v>6884</v>
      </c>
      <c r="J460" s="28">
        <v>6258</v>
      </c>
    </row>
    <row r="461" ht="24" spans="1:10">
      <c r="A461" s="28"/>
      <c r="B461" s="12" t="s">
        <v>1212</v>
      </c>
      <c r="C461" s="30" t="s">
        <v>1213</v>
      </c>
      <c r="D461" s="30"/>
      <c r="E461" s="28" t="s">
        <v>18</v>
      </c>
      <c r="F461" s="30"/>
      <c r="G461" s="31">
        <f>G460*0.2</f>
        <v>1666</v>
      </c>
      <c r="H461" s="28">
        <v>1514.5</v>
      </c>
      <c r="I461" s="28">
        <v>1376.9</v>
      </c>
      <c r="J461" s="28">
        <v>1251.7</v>
      </c>
    </row>
    <row r="462" ht="36" spans="1:10">
      <c r="A462" s="28">
        <v>100</v>
      </c>
      <c r="B462" s="12" t="s">
        <v>1214</v>
      </c>
      <c r="C462" s="29" t="s">
        <v>1215</v>
      </c>
      <c r="D462" s="30" t="s">
        <v>1216</v>
      </c>
      <c r="E462" s="28" t="s">
        <v>18</v>
      </c>
      <c r="F462" s="29"/>
      <c r="G462" s="31">
        <v>6500</v>
      </c>
      <c r="H462" s="28">
        <v>5909</v>
      </c>
      <c r="I462" s="28">
        <v>5372</v>
      </c>
      <c r="J462" s="28">
        <v>4884</v>
      </c>
    </row>
    <row r="463" ht="24" spans="1:10">
      <c r="A463" s="28"/>
      <c r="B463" s="12" t="s">
        <v>1217</v>
      </c>
      <c r="C463" s="29" t="s">
        <v>1218</v>
      </c>
      <c r="D463" s="30"/>
      <c r="E463" s="28" t="s">
        <v>18</v>
      </c>
      <c r="F463" s="29"/>
      <c r="G463" s="31">
        <f>G462*0.2</f>
        <v>1300</v>
      </c>
      <c r="H463" s="28">
        <v>1181.8</v>
      </c>
      <c r="I463" s="28">
        <v>1074.4</v>
      </c>
      <c r="J463" s="28">
        <v>976.7</v>
      </c>
    </row>
    <row r="464" ht="24" spans="1:10">
      <c r="A464" s="28"/>
      <c r="B464" s="12" t="s">
        <v>1219</v>
      </c>
      <c r="C464" s="29" t="s">
        <v>1220</v>
      </c>
      <c r="D464" s="29"/>
      <c r="E464" s="28" t="s">
        <v>18</v>
      </c>
      <c r="F464" s="29"/>
      <c r="G464" s="31">
        <f>G462*0.3</f>
        <v>1950</v>
      </c>
      <c r="H464" s="28">
        <v>1773</v>
      </c>
      <c r="I464" s="28">
        <v>1612</v>
      </c>
      <c r="J464" s="28">
        <v>1465</v>
      </c>
    </row>
    <row r="465" s="3" customFormat="1" ht="24" spans="1:10">
      <c r="A465" s="28"/>
      <c r="B465" s="41" t="s">
        <v>1221</v>
      </c>
      <c r="C465" s="42" t="s">
        <v>1222</v>
      </c>
      <c r="D465" s="29"/>
      <c r="E465" s="28" t="s">
        <v>18</v>
      </c>
      <c r="F465" s="29"/>
      <c r="G465" s="31">
        <f>G462*0.3</f>
        <v>1950</v>
      </c>
      <c r="H465" s="28">
        <v>1773</v>
      </c>
      <c r="I465" s="28">
        <v>1612</v>
      </c>
      <c r="J465" s="28">
        <v>1465</v>
      </c>
    </row>
    <row r="466" ht="36" spans="1:10">
      <c r="A466" s="28">
        <v>101</v>
      </c>
      <c r="B466" s="12" t="s">
        <v>1223</v>
      </c>
      <c r="C466" s="30" t="s">
        <v>1224</v>
      </c>
      <c r="D466" s="30" t="s">
        <v>1225</v>
      </c>
      <c r="E466" s="28" t="s">
        <v>18</v>
      </c>
      <c r="F466" s="30"/>
      <c r="G466" s="31">
        <v>6110</v>
      </c>
      <c r="H466" s="28">
        <v>5555</v>
      </c>
      <c r="I466" s="28">
        <v>5050</v>
      </c>
      <c r="J466" s="28">
        <v>4591</v>
      </c>
    </row>
    <row r="467" ht="24" spans="1:10">
      <c r="A467" s="28"/>
      <c r="B467" s="12" t="s">
        <v>1226</v>
      </c>
      <c r="C467" s="30" t="s">
        <v>1227</v>
      </c>
      <c r="D467" s="30"/>
      <c r="E467" s="28" t="s">
        <v>18</v>
      </c>
      <c r="F467" s="30"/>
      <c r="G467" s="31">
        <f t="shared" ref="G467:G471" si="16">G466*0.2</f>
        <v>1222</v>
      </c>
      <c r="H467" s="28">
        <v>1110.9</v>
      </c>
      <c r="I467" s="28">
        <v>1009.9</v>
      </c>
      <c r="J467" s="28">
        <v>918.1</v>
      </c>
    </row>
    <row r="468" ht="36" spans="1:10">
      <c r="A468" s="28">
        <v>102</v>
      </c>
      <c r="B468" s="12" t="s">
        <v>1228</v>
      </c>
      <c r="C468" s="30" t="s">
        <v>1229</v>
      </c>
      <c r="D468" s="30" t="s">
        <v>1230</v>
      </c>
      <c r="E468" s="28" t="s">
        <v>18</v>
      </c>
      <c r="F468" s="30"/>
      <c r="G468" s="31">
        <v>6040</v>
      </c>
      <c r="H468" s="28">
        <v>5491</v>
      </c>
      <c r="I468" s="28">
        <v>4992</v>
      </c>
      <c r="J468" s="28">
        <v>4538</v>
      </c>
    </row>
    <row r="469" ht="24" spans="1:10">
      <c r="A469" s="28"/>
      <c r="B469" s="12" t="s">
        <v>1231</v>
      </c>
      <c r="C469" s="30" t="s">
        <v>1232</v>
      </c>
      <c r="D469" s="30"/>
      <c r="E469" s="28" t="s">
        <v>18</v>
      </c>
      <c r="F469" s="30"/>
      <c r="G469" s="31">
        <f t="shared" si="16"/>
        <v>1208</v>
      </c>
      <c r="H469" s="28">
        <v>1098.2</v>
      </c>
      <c r="I469" s="28">
        <v>998.3</v>
      </c>
      <c r="J469" s="28">
        <v>907.6</v>
      </c>
    </row>
    <row r="470" ht="36" spans="1:10">
      <c r="A470" s="28">
        <v>103</v>
      </c>
      <c r="B470" s="12" t="s">
        <v>1233</v>
      </c>
      <c r="C470" s="30" t="s">
        <v>1234</v>
      </c>
      <c r="D470" s="30" t="s">
        <v>1235</v>
      </c>
      <c r="E470" s="28" t="s">
        <v>18</v>
      </c>
      <c r="F470" s="30"/>
      <c r="G470" s="31">
        <v>5590</v>
      </c>
      <c r="H470" s="28">
        <v>5082</v>
      </c>
      <c r="I470" s="28">
        <v>4620</v>
      </c>
      <c r="J470" s="28">
        <v>4200</v>
      </c>
    </row>
    <row r="471" ht="24" spans="1:10">
      <c r="A471" s="28"/>
      <c r="B471" s="12" t="s">
        <v>1236</v>
      </c>
      <c r="C471" s="30" t="s">
        <v>1237</v>
      </c>
      <c r="D471" s="30"/>
      <c r="E471" s="28" t="s">
        <v>18</v>
      </c>
      <c r="F471" s="30"/>
      <c r="G471" s="31">
        <f t="shared" si="16"/>
        <v>1118</v>
      </c>
      <c r="H471" s="28">
        <v>1016.4</v>
      </c>
      <c r="I471" s="28">
        <v>924</v>
      </c>
      <c r="J471" s="28">
        <v>840</v>
      </c>
    </row>
    <row r="472" ht="36" spans="1:10">
      <c r="A472" s="28">
        <v>104</v>
      </c>
      <c r="B472" s="12" t="s">
        <v>1238</v>
      </c>
      <c r="C472" s="30" t="s">
        <v>1239</v>
      </c>
      <c r="D472" s="30" t="s">
        <v>1240</v>
      </c>
      <c r="E472" s="28" t="s">
        <v>18</v>
      </c>
      <c r="F472" s="30"/>
      <c r="G472" s="31">
        <v>7240</v>
      </c>
      <c r="H472" s="28">
        <v>6582</v>
      </c>
      <c r="I472" s="28">
        <v>5983</v>
      </c>
      <c r="J472" s="28">
        <v>5440</v>
      </c>
    </row>
    <row r="473" ht="24" spans="1:10">
      <c r="A473" s="28"/>
      <c r="B473" s="12" t="s">
        <v>1241</v>
      </c>
      <c r="C473" s="30" t="s">
        <v>1242</v>
      </c>
      <c r="D473" s="30"/>
      <c r="E473" s="28" t="s">
        <v>18</v>
      </c>
      <c r="F473" s="11"/>
      <c r="G473" s="13">
        <f t="shared" ref="G473:G478" si="17">G472*0.2</f>
        <v>1448</v>
      </c>
      <c r="H473" s="9">
        <v>1316.4</v>
      </c>
      <c r="I473" s="9">
        <v>1196.7</v>
      </c>
      <c r="J473" s="9">
        <v>1087.9</v>
      </c>
    </row>
    <row r="474" ht="36" spans="1:10">
      <c r="A474" s="28">
        <v>105</v>
      </c>
      <c r="B474" s="12" t="s">
        <v>1243</v>
      </c>
      <c r="C474" s="29" t="s">
        <v>1244</v>
      </c>
      <c r="D474" s="30" t="s">
        <v>1245</v>
      </c>
      <c r="E474" s="28" t="s">
        <v>18</v>
      </c>
      <c r="F474" s="22"/>
      <c r="G474" s="13">
        <v>7460</v>
      </c>
      <c r="H474" s="9">
        <v>6782</v>
      </c>
      <c r="I474" s="9">
        <v>6165</v>
      </c>
      <c r="J474" s="9">
        <v>5605</v>
      </c>
    </row>
    <row r="475" ht="24" spans="1:10">
      <c r="A475" s="28"/>
      <c r="B475" s="12" t="s">
        <v>1246</v>
      </c>
      <c r="C475" s="29" t="s">
        <v>1247</v>
      </c>
      <c r="D475" s="29"/>
      <c r="E475" s="28" t="s">
        <v>18</v>
      </c>
      <c r="F475" s="22"/>
      <c r="G475" s="13">
        <f t="shared" si="17"/>
        <v>1492</v>
      </c>
      <c r="H475" s="9">
        <v>1356.4</v>
      </c>
      <c r="I475" s="9">
        <v>1233.1</v>
      </c>
      <c r="J475" s="9">
        <v>1121</v>
      </c>
    </row>
    <row r="476" ht="36" spans="1:10">
      <c r="A476" s="28"/>
      <c r="B476" s="12" t="s">
        <v>1248</v>
      </c>
      <c r="C476" s="29" t="s">
        <v>1249</v>
      </c>
      <c r="D476" s="29"/>
      <c r="E476" s="28" t="s">
        <v>18</v>
      </c>
      <c r="F476" s="22"/>
      <c r="G476" s="13">
        <v>1980</v>
      </c>
      <c r="H476" s="9">
        <v>1800</v>
      </c>
      <c r="I476" s="9">
        <v>1636</v>
      </c>
      <c r="J476" s="9">
        <v>1488</v>
      </c>
    </row>
    <row r="477" ht="36" spans="1:10">
      <c r="A477" s="28">
        <v>106</v>
      </c>
      <c r="B477" s="12" t="s">
        <v>1250</v>
      </c>
      <c r="C477" s="30" t="s">
        <v>1251</v>
      </c>
      <c r="D477" s="30" t="s">
        <v>1252</v>
      </c>
      <c r="E477" s="28" t="s">
        <v>18</v>
      </c>
      <c r="F477" s="30"/>
      <c r="G477" s="31">
        <v>7940</v>
      </c>
      <c r="H477" s="28">
        <v>7218</v>
      </c>
      <c r="I477" s="28">
        <v>6562</v>
      </c>
      <c r="J477" s="28">
        <v>5965</v>
      </c>
    </row>
    <row r="478" ht="24" spans="1:10">
      <c r="A478" s="28"/>
      <c r="B478" s="12" t="s">
        <v>1253</v>
      </c>
      <c r="C478" s="30" t="s">
        <v>1254</v>
      </c>
      <c r="D478" s="30"/>
      <c r="E478" s="28" t="s">
        <v>18</v>
      </c>
      <c r="F478" s="30"/>
      <c r="G478" s="31">
        <f t="shared" si="17"/>
        <v>1588</v>
      </c>
      <c r="H478" s="28">
        <v>1443.6</v>
      </c>
      <c r="I478" s="28">
        <v>1312.4</v>
      </c>
      <c r="J478" s="28">
        <v>1193.1</v>
      </c>
    </row>
    <row r="479" ht="36" spans="1:10">
      <c r="A479" s="28">
        <v>107</v>
      </c>
      <c r="B479" s="12" t="s">
        <v>1255</v>
      </c>
      <c r="C479" s="29" t="s">
        <v>1256</v>
      </c>
      <c r="D479" s="30" t="s">
        <v>1257</v>
      </c>
      <c r="E479" s="28" t="s">
        <v>18</v>
      </c>
      <c r="F479" s="29"/>
      <c r="G479" s="31">
        <v>10900</v>
      </c>
      <c r="H479" s="28">
        <v>9909</v>
      </c>
      <c r="I479" s="28">
        <v>9008</v>
      </c>
      <c r="J479" s="28">
        <v>8189</v>
      </c>
    </row>
    <row r="480" ht="24" spans="1:10">
      <c r="A480" s="28"/>
      <c r="B480" s="12" t="s">
        <v>1258</v>
      </c>
      <c r="C480" s="29" t="s">
        <v>1259</v>
      </c>
      <c r="D480" s="29"/>
      <c r="E480" s="28" t="s">
        <v>18</v>
      </c>
      <c r="F480" s="29"/>
      <c r="G480" s="31">
        <f t="shared" ref="G480:G485" si="18">G479*0.2</f>
        <v>2180</v>
      </c>
      <c r="H480" s="28">
        <v>1981.8</v>
      </c>
      <c r="I480" s="28">
        <v>1801.7</v>
      </c>
      <c r="J480" s="28">
        <v>1637.9</v>
      </c>
    </row>
    <row r="481" ht="36" spans="1:10">
      <c r="A481" s="28"/>
      <c r="B481" s="12" t="s">
        <v>1260</v>
      </c>
      <c r="C481" s="29" t="s">
        <v>1261</v>
      </c>
      <c r="D481" s="29"/>
      <c r="E481" s="28" t="s">
        <v>18</v>
      </c>
      <c r="F481" s="29"/>
      <c r="G481" s="31">
        <f>G479*0.3</f>
        <v>3270</v>
      </c>
      <c r="H481" s="28">
        <v>2973</v>
      </c>
      <c r="I481" s="28">
        <v>2702</v>
      </c>
      <c r="J481" s="28">
        <v>2457</v>
      </c>
    </row>
    <row r="482" ht="36" spans="1:10">
      <c r="A482" s="28">
        <v>108</v>
      </c>
      <c r="B482" s="12" t="s">
        <v>1262</v>
      </c>
      <c r="C482" s="30" t="s">
        <v>1263</v>
      </c>
      <c r="D482" s="30" t="s">
        <v>1264</v>
      </c>
      <c r="E482" s="28" t="s">
        <v>18</v>
      </c>
      <c r="F482" s="30"/>
      <c r="G482" s="31">
        <v>5640</v>
      </c>
      <c r="H482" s="28">
        <v>5127</v>
      </c>
      <c r="I482" s="28">
        <v>4661</v>
      </c>
      <c r="J482" s="28">
        <v>4237</v>
      </c>
    </row>
    <row r="483" ht="24" spans="1:10">
      <c r="A483" s="28"/>
      <c r="B483" s="12" t="s">
        <v>1265</v>
      </c>
      <c r="C483" s="30" t="s">
        <v>1266</v>
      </c>
      <c r="D483" s="30"/>
      <c r="E483" s="28" t="s">
        <v>18</v>
      </c>
      <c r="F483" s="30"/>
      <c r="G483" s="31">
        <f t="shared" si="18"/>
        <v>1128</v>
      </c>
      <c r="H483" s="28">
        <v>1025.5</v>
      </c>
      <c r="I483" s="28">
        <v>932.2</v>
      </c>
      <c r="J483" s="28">
        <v>847.5</v>
      </c>
    </row>
    <row r="484" ht="36" spans="1:10">
      <c r="A484" s="28">
        <v>109</v>
      </c>
      <c r="B484" s="12" t="s">
        <v>1267</v>
      </c>
      <c r="C484" s="29" t="s">
        <v>1268</v>
      </c>
      <c r="D484" s="30" t="s">
        <v>1269</v>
      </c>
      <c r="E484" s="28" t="s">
        <v>18</v>
      </c>
      <c r="F484" s="29"/>
      <c r="G484" s="31">
        <v>8400</v>
      </c>
      <c r="H484" s="28">
        <v>7636</v>
      </c>
      <c r="I484" s="28">
        <v>6942</v>
      </c>
      <c r="J484" s="28">
        <v>6311</v>
      </c>
    </row>
    <row r="485" ht="24" spans="1:10">
      <c r="A485" s="28"/>
      <c r="B485" s="12" t="s">
        <v>1270</v>
      </c>
      <c r="C485" s="29" t="s">
        <v>1271</v>
      </c>
      <c r="D485" s="29"/>
      <c r="E485" s="28" t="s">
        <v>18</v>
      </c>
      <c r="F485" s="29"/>
      <c r="G485" s="31">
        <f t="shared" si="18"/>
        <v>1680</v>
      </c>
      <c r="H485" s="28">
        <v>1527.3</v>
      </c>
      <c r="I485" s="28">
        <v>1388.4</v>
      </c>
      <c r="J485" s="28">
        <v>1262.2</v>
      </c>
    </row>
    <row r="486" ht="24" spans="1:10">
      <c r="A486" s="28"/>
      <c r="B486" s="12" t="s">
        <v>1272</v>
      </c>
      <c r="C486" s="29" t="s">
        <v>1273</v>
      </c>
      <c r="D486" s="29"/>
      <c r="E486" s="28" t="s">
        <v>18</v>
      </c>
      <c r="F486" s="29"/>
      <c r="G486" s="31">
        <v>700</v>
      </c>
      <c r="H486" s="28">
        <v>636</v>
      </c>
      <c r="I486" s="28">
        <v>579</v>
      </c>
      <c r="J486" s="28">
        <v>526</v>
      </c>
    </row>
    <row r="487" ht="36" spans="1:10">
      <c r="A487" s="28">
        <v>110</v>
      </c>
      <c r="B487" s="12" t="s">
        <v>1274</v>
      </c>
      <c r="C487" s="29" t="s">
        <v>1275</v>
      </c>
      <c r="D487" s="30" t="s">
        <v>1276</v>
      </c>
      <c r="E487" s="28" t="s">
        <v>18</v>
      </c>
      <c r="F487" s="29"/>
      <c r="G487" s="31">
        <v>7600</v>
      </c>
      <c r="H487" s="28">
        <v>6909</v>
      </c>
      <c r="I487" s="28">
        <v>6281</v>
      </c>
      <c r="J487" s="28">
        <v>5710</v>
      </c>
    </row>
    <row r="488" ht="24" spans="1:10">
      <c r="A488" s="28"/>
      <c r="B488" s="12" t="s">
        <v>1277</v>
      </c>
      <c r="C488" s="29" t="s">
        <v>1278</v>
      </c>
      <c r="D488" s="30"/>
      <c r="E488" s="28" t="s">
        <v>18</v>
      </c>
      <c r="F488" s="29"/>
      <c r="G488" s="31">
        <f>G487*0.2</f>
        <v>1520</v>
      </c>
      <c r="H488" s="28">
        <v>1381.8</v>
      </c>
      <c r="I488" s="28">
        <v>1256.2</v>
      </c>
      <c r="J488" s="28">
        <v>1142</v>
      </c>
    </row>
    <row r="489" ht="24" spans="1:10">
      <c r="A489" s="28"/>
      <c r="B489" s="12" t="s">
        <v>1279</v>
      </c>
      <c r="C489" s="29" t="s">
        <v>1280</v>
      </c>
      <c r="D489" s="30"/>
      <c r="E489" s="28" t="s">
        <v>18</v>
      </c>
      <c r="F489" s="29"/>
      <c r="G489" s="31">
        <f>G487</f>
        <v>7600</v>
      </c>
      <c r="H489" s="28">
        <v>6909</v>
      </c>
      <c r="I489" s="28">
        <v>6281</v>
      </c>
      <c r="J489" s="28">
        <v>5710</v>
      </c>
    </row>
    <row r="490" s="3" customFormat="1" ht="24" spans="1:10">
      <c r="A490" s="28"/>
      <c r="B490" s="43" t="s">
        <v>1281</v>
      </c>
      <c r="C490" s="29" t="s">
        <v>1282</v>
      </c>
      <c r="D490" s="30"/>
      <c r="E490" s="28" t="s">
        <v>18</v>
      </c>
      <c r="F490" s="29"/>
      <c r="G490" s="31">
        <f>G487</f>
        <v>7600</v>
      </c>
      <c r="H490" s="28">
        <v>6909</v>
      </c>
      <c r="I490" s="28">
        <v>6281</v>
      </c>
      <c r="J490" s="28">
        <v>5710</v>
      </c>
    </row>
    <row r="491" ht="36" spans="1:10">
      <c r="A491" s="28">
        <v>111</v>
      </c>
      <c r="B491" s="12" t="s">
        <v>1283</v>
      </c>
      <c r="C491" s="30" t="s">
        <v>1284</v>
      </c>
      <c r="D491" s="30" t="s">
        <v>1285</v>
      </c>
      <c r="E491" s="28" t="s">
        <v>18</v>
      </c>
      <c r="F491" s="30"/>
      <c r="G491" s="44">
        <v>20000</v>
      </c>
      <c r="H491" s="45">
        <v>18182</v>
      </c>
      <c r="I491" s="45">
        <v>16529</v>
      </c>
      <c r="J491" s="45">
        <v>15026</v>
      </c>
    </row>
    <row r="492" ht="24" spans="1:10">
      <c r="A492" s="9"/>
      <c r="B492" s="12" t="s">
        <v>1286</v>
      </c>
      <c r="C492" s="30" t="s">
        <v>1287</v>
      </c>
      <c r="D492" s="11"/>
      <c r="E492" s="28" t="s">
        <v>18</v>
      </c>
      <c r="F492" s="11"/>
      <c r="G492" s="13">
        <f t="shared" ref="G492:G496" si="19">G491*0.2</f>
        <v>4000</v>
      </c>
      <c r="H492" s="9">
        <v>3636.4</v>
      </c>
      <c r="I492" s="9">
        <v>3305.8</v>
      </c>
      <c r="J492" s="9">
        <v>3005.3</v>
      </c>
    </row>
    <row r="493" ht="36" spans="1:10">
      <c r="A493" s="28">
        <v>112</v>
      </c>
      <c r="B493" s="12" t="s">
        <v>1288</v>
      </c>
      <c r="C493" s="30" t="s">
        <v>1289</v>
      </c>
      <c r="D493" s="30" t="s">
        <v>1290</v>
      </c>
      <c r="E493" s="28" t="s">
        <v>18</v>
      </c>
      <c r="F493" s="30"/>
      <c r="G493" s="31">
        <v>7200</v>
      </c>
      <c r="H493" s="28">
        <v>6545</v>
      </c>
      <c r="I493" s="28">
        <v>5950</v>
      </c>
      <c r="J493" s="28">
        <v>5409</v>
      </c>
    </row>
    <row r="494" ht="24" spans="1:10">
      <c r="A494" s="28"/>
      <c r="B494" s="12" t="s">
        <v>1291</v>
      </c>
      <c r="C494" s="30" t="s">
        <v>1292</v>
      </c>
      <c r="D494" s="30"/>
      <c r="E494" s="28" t="s">
        <v>18</v>
      </c>
      <c r="F494" s="30"/>
      <c r="G494" s="31">
        <f t="shared" si="19"/>
        <v>1440</v>
      </c>
      <c r="H494" s="28">
        <v>1309.1</v>
      </c>
      <c r="I494" s="28">
        <v>1190.1</v>
      </c>
      <c r="J494" s="28">
        <v>1081.9</v>
      </c>
    </row>
    <row r="495" ht="36" spans="1:10">
      <c r="A495" s="28">
        <v>113</v>
      </c>
      <c r="B495" s="12" t="s">
        <v>1293</v>
      </c>
      <c r="C495" s="30" t="s">
        <v>1294</v>
      </c>
      <c r="D495" s="30" t="s">
        <v>1295</v>
      </c>
      <c r="E495" s="28" t="s">
        <v>18</v>
      </c>
      <c r="F495" s="30"/>
      <c r="G495" s="31">
        <v>5830</v>
      </c>
      <c r="H495" s="28">
        <v>5300</v>
      </c>
      <c r="I495" s="28">
        <v>4818</v>
      </c>
      <c r="J495" s="28">
        <v>4380</v>
      </c>
    </row>
    <row r="496" ht="24" spans="1:10">
      <c r="A496" s="28"/>
      <c r="B496" s="12" t="s">
        <v>1296</v>
      </c>
      <c r="C496" s="30" t="s">
        <v>1297</v>
      </c>
      <c r="D496" s="30"/>
      <c r="E496" s="28" t="s">
        <v>18</v>
      </c>
      <c r="F496" s="30"/>
      <c r="G496" s="31">
        <f t="shared" si="19"/>
        <v>1166</v>
      </c>
      <c r="H496" s="28">
        <v>1060</v>
      </c>
      <c r="I496" s="28">
        <v>963.6</v>
      </c>
      <c r="J496" s="28">
        <v>876</v>
      </c>
    </row>
    <row r="497" ht="36" spans="1:10">
      <c r="A497" s="28">
        <v>114</v>
      </c>
      <c r="B497" s="12" t="s">
        <v>1298</v>
      </c>
      <c r="C497" s="30" t="s">
        <v>1299</v>
      </c>
      <c r="D497" s="30" t="s">
        <v>1300</v>
      </c>
      <c r="E497" s="28" t="s">
        <v>18</v>
      </c>
      <c r="F497" s="30"/>
      <c r="G497" s="31">
        <v>7880</v>
      </c>
      <c r="H497" s="28">
        <v>7164</v>
      </c>
      <c r="I497" s="28">
        <v>6512</v>
      </c>
      <c r="J497" s="28">
        <v>5920</v>
      </c>
    </row>
    <row r="498" ht="36" spans="1:10">
      <c r="A498" s="28"/>
      <c r="B498" s="12" t="s">
        <v>1301</v>
      </c>
      <c r="C498" s="30" t="s">
        <v>1302</v>
      </c>
      <c r="D498" s="30"/>
      <c r="E498" s="28" t="s">
        <v>18</v>
      </c>
      <c r="F498" s="30"/>
      <c r="G498" s="31">
        <f t="shared" ref="G498:G502" si="20">G497*0.2</f>
        <v>1576</v>
      </c>
      <c r="H498" s="28">
        <v>1432.7</v>
      </c>
      <c r="I498" s="28">
        <v>1302.5</v>
      </c>
      <c r="J498" s="28">
        <v>1184.1</v>
      </c>
    </row>
    <row r="499" ht="36" spans="1:10">
      <c r="A499" s="28">
        <v>115</v>
      </c>
      <c r="B499" s="12" t="s">
        <v>1303</v>
      </c>
      <c r="C499" s="30" t="s">
        <v>1304</v>
      </c>
      <c r="D499" s="30" t="s">
        <v>1305</v>
      </c>
      <c r="E499" s="28" t="s">
        <v>18</v>
      </c>
      <c r="F499" s="30"/>
      <c r="G499" s="31">
        <v>8540</v>
      </c>
      <c r="H499" s="28">
        <v>7764</v>
      </c>
      <c r="I499" s="28">
        <v>7058</v>
      </c>
      <c r="J499" s="28">
        <v>6416</v>
      </c>
    </row>
    <row r="500" ht="24" spans="1:10">
      <c r="A500" s="28"/>
      <c r="B500" s="12" t="s">
        <v>1306</v>
      </c>
      <c r="C500" s="30" t="s">
        <v>1307</v>
      </c>
      <c r="D500" s="30"/>
      <c r="E500" s="28" t="s">
        <v>18</v>
      </c>
      <c r="F500" s="30"/>
      <c r="G500" s="31">
        <f t="shared" si="20"/>
        <v>1708</v>
      </c>
      <c r="H500" s="28">
        <v>1552.7</v>
      </c>
      <c r="I500" s="28">
        <v>1411.6</v>
      </c>
      <c r="J500" s="28">
        <v>1283.2</v>
      </c>
    </row>
    <row r="501" ht="48" spans="1:10">
      <c r="A501" s="28">
        <v>116</v>
      </c>
      <c r="B501" s="12" t="s">
        <v>1308</v>
      </c>
      <c r="C501" s="30" t="s">
        <v>1309</v>
      </c>
      <c r="D501" s="30" t="s">
        <v>1310</v>
      </c>
      <c r="E501" s="28" t="s">
        <v>18</v>
      </c>
      <c r="F501" s="30"/>
      <c r="G501" s="31">
        <v>8140</v>
      </c>
      <c r="H501" s="28">
        <v>7400</v>
      </c>
      <c r="I501" s="28">
        <v>6727</v>
      </c>
      <c r="J501" s="28">
        <v>6116</v>
      </c>
    </row>
    <row r="502" ht="24" spans="1:10">
      <c r="A502" s="28"/>
      <c r="B502" s="12" t="s">
        <v>1311</v>
      </c>
      <c r="C502" s="30" t="s">
        <v>1312</v>
      </c>
      <c r="D502" s="30"/>
      <c r="E502" s="28" t="s">
        <v>18</v>
      </c>
      <c r="F502" s="30"/>
      <c r="G502" s="31">
        <f t="shared" si="20"/>
        <v>1628</v>
      </c>
      <c r="H502" s="28">
        <v>1480</v>
      </c>
      <c r="I502" s="28">
        <v>1345.5</v>
      </c>
      <c r="J502" s="28">
        <v>1223.1</v>
      </c>
    </row>
    <row r="503" ht="36" spans="1:10">
      <c r="A503" s="28">
        <v>117</v>
      </c>
      <c r="B503" s="12" t="s">
        <v>1313</v>
      </c>
      <c r="C503" s="30" t="s">
        <v>1314</v>
      </c>
      <c r="D503" s="30" t="s">
        <v>1315</v>
      </c>
      <c r="E503" s="28" t="s">
        <v>18</v>
      </c>
      <c r="F503" s="30"/>
      <c r="G503" s="31">
        <v>8300</v>
      </c>
      <c r="H503" s="28">
        <v>7545</v>
      </c>
      <c r="I503" s="28">
        <v>6860</v>
      </c>
      <c r="J503" s="28">
        <v>6236</v>
      </c>
    </row>
    <row r="504" ht="24" spans="1:10">
      <c r="A504" s="28"/>
      <c r="B504" s="12" t="s">
        <v>1316</v>
      </c>
      <c r="C504" s="30" t="s">
        <v>1317</v>
      </c>
      <c r="D504" s="30"/>
      <c r="E504" s="28" t="s">
        <v>18</v>
      </c>
      <c r="F504" s="30"/>
      <c r="G504" s="31">
        <f t="shared" ref="G504:G508" si="21">G503*0.2</f>
        <v>1660</v>
      </c>
      <c r="H504" s="28">
        <v>1509.1</v>
      </c>
      <c r="I504" s="28">
        <v>1371.9</v>
      </c>
      <c r="J504" s="28">
        <v>1247.2</v>
      </c>
    </row>
    <row r="505" ht="36" spans="1:10">
      <c r="A505" s="28">
        <v>118</v>
      </c>
      <c r="B505" s="12" t="s">
        <v>1318</v>
      </c>
      <c r="C505" s="30" t="s">
        <v>1319</v>
      </c>
      <c r="D505" s="30" t="s">
        <v>1320</v>
      </c>
      <c r="E505" s="28" t="s">
        <v>18</v>
      </c>
      <c r="F505" s="30"/>
      <c r="G505" s="31">
        <v>5620</v>
      </c>
      <c r="H505" s="28">
        <v>5109</v>
      </c>
      <c r="I505" s="28">
        <v>4645</v>
      </c>
      <c r="J505" s="28">
        <v>4222</v>
      </c>
    </row>
    <row r="506" ht="24" spans="1:10">
      <c r="A506" s="28"/>
      <c r="B506" s="12" t="s">
        <v>1321</v>
      </c>
      <c r="C506" s="30" t="s">
        <v>1322</v>
      </c>
      <c r="D506" s="30"/>
      <c r="E506" s="28" t="s">
        <v>18</v>
      </c>
      <c r="F506" s="30"/>
      <c r="G506" s="31">
        <f t="shared" si="21"/>
        <v>1124</v>
      </c>
      <c r="H506" s="28">
        <v>1021.8</v>
      </c>
      <c r="I506" s="28">
        <v>928.9</v>
      </c>
      <c r="J506" s="28">
        <v>844.5</v>
      </c>
    </row>
    <row r="507" ht="36" spans="1:10">
      <c r="A507" s="28">
        <v>119</v>
      </c>
      <c r="B507" s="12" t="s">
        <v>1323</v>
      </c>
      <c r="C507" s="30" t="s">
        <v>1324</v>
      </c>
      <c r="D507" s="30" t="s">
        <v>1325</v>
      </c>
      <c r="E507" s="28" t="s">
        <v>18</v>
      </c>
      <c r="F507" s="30"/>
      <c r="G507" s="31">
        <v>4620</v>
      </c>
      <c r="H507" s="28">
        <v>4200</v>
      </c>
      <c r="I507" s="28">
        <v>3818</v>
      </c>
      <c r="J507" s="28">
        <v>3471</v>
      </c>
    </row>
    <row r="508" ht="24" spans="1:10">
      <c r="A508" s="28"/>
      <c r="B508" s="12" t="s">
        <v>1326</v>
      </c>
      <c r="C508" s="30" t="s">
        <v>1327</v>
      </c>
      <c r="D508" s="30"/>
      <c r="E508" s="28" t="s">
        <v>18</v>
      </c>
      <c r="F508" s="30"/>
      <c r="G508" s="31">
        <f t="shared" si="21"/>
        <v>924</v>
      </c>
      <c r="H508" s="28">
        <v>840</v>
      </c>
      <c r="I508" s="28">
        <v>763.6</v>
      </c>
      <c r="J508" s="28">
        <v>694.2</v>
      </c>
    </row>
    <row r="509" ht="36" spans="1:10">
      <c r="A509" s="28">
        <v>120</v>
      </c>
      <c r="B509" s="12" t="s">
        <v>1328</v>
      </c>
      <c r="C509" s="30" t="s">
        <v>1329</v>
      </c>
      <c r="D509" s="30" t="s">
        <v>1330</v>
      </c>
      <c r="E509" s="28" t="s">
        <v>18</v>
      </c>
      <c r="F509" s="30" t="s">
        <v>1331</v>
      </c>
      <c r="G509" s="31">
        <v>7940</v>
      </c>
      <c r="H509" s="28">
        <v>7218</v>
      </c>
      <c r="I509" s="28">
        <v>6562</v>
      </c>
      <c r="J509" s="28">
        <v>5965</v>
      </c>
    </row>
    <row r="510" ht="24" spans="1:10">
      <c r="A510" s="28"/>
      <c r="B510" s="12" t="s">
        <v>1332</v>
      </c>
      <c r="C510" s="30" t="s">
        <v>1333</v>
      </c>
      <c r="D510" s="30"/>
      <c r="E510" s="28" t="s">
        <v>18</v>
      </c>
      <c r="F510" s="30"/>
      <c r="G510" s="31">
        <f t="shared" ref="G510:G514" si="22">G509*0.2</f>
        <v>1588</v>
      </c>
      <c r="H510" s="28">
        <v>1443.6</v>
      </c>
      <c r="I510" s="28">
        <v>1312.4</v>
      </c>
      <c r="J510" s="28">
        <v>1193.1</v>
      </c>
    </row>
    <row r="511" ht="36" spans="1:10">
      <c r="A511" s="28">
        <v>121</v>
      </c>
      <c r="B511" s="12" t="s">
        <v>1334</v>
      </c>
      <c r="C511" s="30" t="s">
        <v>1335</v>
      </c>
      <c r="D511" s="30" t="s">
        <v>1336</v>
      </c>
      <c r="E511" s="28" t="s">
        <v>18</v>
      </c>
      <c r="F511" s="30"/>
      <c r="G511" s="44">
        <v>6500</v>
      </c>
      <c r="H511" s="45">
        <v>5909</v>
      </c>
      <c r="I511" s="45">
        <v>5372</v>
      </c>
      <c r="J511" s="45">
        <v>4884</v>
      </c>
    </row>
    <row r="512" ht="24" spans="1:10">
      <c r="A512" s="28"/>
      <c r="B512" s="12" t="s">
        <v>1337</v>
      </c>
      <c r="C512" s="30" t="s">
        <v>1338</v>
      </c>
      <c r="D512" s="11"/>
      <c r="E512" s="28" t="s">
        <v>18</v>
      </c>
      <c r="F512" s="11"/>
      <c r="G512" s="13">
        <f t="shared" si="22"/>
        <v>1300</v>
      </c>
      <c r="H512" s="9">
        <v>1181.8</v>
      </c>
      <c r="I512" s="9">
        <v>1074.4</v>
      </c>
      <c r="J512" s="9">
        <v>976.7</v>
      </c>
    </row>
    <row r="513" ht="36" spans="1:10">
      <c r="A513" s="28">
        <v>122</v>
      </c>
      <c r="B513" s="12" t="s">
        <v>1339</v>
      </c>
      <c r="C513" s="29" t="s">
        <v>1340</v>
      </c>
      <c r="D513" s="30" t="s">
        <v>1341</v>
      </c>
      <c r="E513" s="28" t="s">
        <v>18</v>
      </c>
      <c r="F513" s="29"/>
      <c r="G513" s="31">
        <v>7020</v>
      </c>
      <c r="H513" s="28">
        <v>6382</v>
      </c>
      <c r="I513" s="28">
        <v>5802</v>
      </c>
      <c r="J513" s="28">
        <v>5274</v>
      </c>
    </row>
    <row r="514" ht="24" spans="1:10">
      <c r="A514" s="28"/>
      <c r="B514" s="12" t="s">
        <v>1342</v>
      </c>
      <c r="C514" s="29" t="s">
        <v>1343</v>
      </c>
      <c r="D514" s="29"/>
      <c r="E514" s="28" t="s">
        <v>18</v>
      </c>
      <c r="F514" s="29"/>
      <c r="G514" s="31">
        <f t="shared" si="22"/>
        <v>1404</v>
      </c>
      <c r="H514" s="28">
        <v>1276.4</v>
      </c>
      <c r="I514" s="28">
        <v>1160.3</v>
      </c>
      <c r="J514" s="28">
        <v>1054.8</v>
      </c>
    </row>
    <row r="515" s="3" customFormat="1" ht="24" spans="1:10">
      <c r="A515" s="28"/>
      <c r="B515" s="12" t="s">
        <v>1344</v>
      </c>
      <c r="C515" s="29" t="s">
        <v>1345</v>
      </c>
      <c r="D515" s="29"/>
      <c r="E515" s="28" t="s">
        <v>18</v>
      </c>
      <c r="F515" s="29"/>
      <c r="G515" s="31">
        <v>920</v>
      </c>
      <c r="H515" s="28">
        <v>836</v>
      </c>
      <c r="I515" s="28">
        <v>760</v>
      </c>
      <c r="J515" s="28">
        <v>691</v>
      </c>
    </row>
    <row r="516" s="3" customFormat="1" ht="24" spans="1:10">
      <c r="A516" s="28"/>
      <c r="B516" s="12" t="s">
        <v>1346</v>
      </c>
      <c r="C516" s="29" t="s">
        <v>1347</v>
      </c>
      <c r="D516" s="29"/>
      <c r="E516" s="28" t="s">
        <v>18</v>
      </c>
      <c r="F516" s="29"/>
      <c r="G516" s="31">
        <v>920</v>
      </c>
      <c r="H516" s="28">
        <v>836</v>
      </c>
      <c r="I516" s="28">
        <v>760</v>
      </c>
      <c r="J516" s="28">
        <v>691</v>
      </c>
    </row>
    <row r="517" ht="36" spans="1:10">
      <c r="A517" s="28">
        <v>123</v>
      </c>
      <c r="B517" s="12" t="s">
        <v>1348</v>
      </c>
      <c r="C517" s="30" t="s">
        <v>1349</v>
      </c>
      <c r="D517" s="30" t="s">
        <v>1350</v>
      </c>
      <c r="E517" s="28" t="s">
        <v>18</v>
      </c>
      <c r="F517" s="30"/>
      <c r="G517" s="31">
        <v>5000</v>
      </c>
      <c r="H517" s="28">
        <v>4545</v>
      </c>
      <c r="I517" s="28">
        <v>4132</v>
      </c>
      <c r="J517" s="28">
        <v>3757</v>
      </c>
    </row>
    <row r="518" ht="24" spans="1:10">
      <c r="A518" s="9"/>
      <c r="B518" s="12" t="s">
        <v>1351</v>
      </c>
      <c r="C518" s="30" t="s">
        <v>1352</v>
      </c>
      <c r="D518" s="11"/>
      <c r="E518" s="28" t="s">
        <v>18</v>
      </c>
      <c r="F518" s="11"/>
      <c r="G518" s="13">
        <f t="shared" ref="G518:G523" si="23">G517*0.2</f>
        <v>1000</v>
      </c>
      <c r="H518" s="9">
        <v>909.1</v>
      </c>
      <c r="I518" s="9">
        <v>826.4</v>
      </c>
      <c r="J518" s="9">
        <v>751.3</v>
      </c>
    </row>
    <row r="519" ht="29" customHeight="1" spans="1:10">
      <c r="A519" s="28">
        <v>124</v>
      </c>
      <c r="B519" s="12" t="s">
        <v>1353</v>
      </c>
      <c r="C519" s="29" t="s">
        <v>1354</v>
      </c>
      <c r="D519" s="30" t="s">
        <v>1355</v>
      </c>
      <c r="E519" s="28" t="s">
        <v>18</v>
      </c>
      <c r="F519" s="30" t="s">
        <v>1356</v>
      </c>
      <c r="G519" s="31">
        <v>7500</v>
      </c>
      <c r="H519" s="28">
        <v>6818</v>
      </c>
      <c r="I519" s="28">
        <v>6198</v>
      </c>
      <c r="J519" s="28">
        <v>5635</v>
      </c>
    </row>
    <row r="520" ht="24" spans="1:10">
      <c r="A520" s="28"/>
      <c r="B520" s="12" t="s">
        <v>1357</v>
      </c>
      <c r="C520" s="29" t="s">
        <v>1358</v>
      </c>
      <c r="D520" s="30"/>
      <c r="E520" s="28" t="s">
        <v>18</v>
      </c>
      <c r="F520" s="30"/>
      <c r="G520" s="31">
        <f t="shared" si="23"/>
        <v>1500</v>
      </c>
      <c r="H520" s="28">
        <v>1363.6</v>
      </c>
      <c r="I520" s="28">
        <v>1239.7</v>
      </c>
      <c r="J520" s="28">
        <v>1127</v>
      </c>
    </row>
    <row r="521" ht="36" spans="1:10">
      <c r="A521" s="28"/>
      <c r="B521" s="12" t="s">
        <v>1359</v>
      </c>
      <c r="C521" s="29" t="s">
        <v>1360</v>
      </c>
      <c r="D521" s="30"/>
      <c r="E521" s="28" t="s">
        <v>18</v>
      </c>
      <c r="F521" s="30"/>
      <c r="G521" s="31">
        <f>G519*0.3</f>
        <v>2250</v>
      </c>
      <c r="H521" s="28">
        <v>2045</v>
      </c>
      <c r="I521" s="28">
        <v>1860</v>
      </c>
      <c r="J521" s="28">
        <v>1690</v>
      </c>
    </row>
    <row r="522" ht="31" customHeight="1" spans="1:10">
      <c r="A522" s="28">
        <v>125</v>
      </c>
      <c r="B522" s="12" t="s">
        <v>1361</v>
      </c>
      <c r="C522" s="29" t="s">
        <v>1362</v>
      </c>
      <c r="D522" s="30" t="s">
        <v>1363</v>
      </c>
      <c r="E522" s="28" t="s">
        <v>18</v>
      </c>
      <c r="F522" s="29"/>
      <c r="G522" s="31">
        <v>7940</v>
      </c>
      <c r="H522" s="28">
        <v>7218</v>
      </c>
      <c r="I522" s="28">
        <v>6562</v>
      </c>
      <c r="J522" s="28">
        <v>5965</v>
      </c>
    </row>
    <row r="523" ht="24" spans="1:10">
      <c r="A523" s="28"/>
      <c r="B523" s="12" t="s">
        <v>1364</v>
      </c>
      <c r="C523" s="29" t="s">
        <v>1365</v>
      </c>
      <c r="D523" s="30"/>
      <c r="E523" s="28" t="s">
        <v>18</v>
      </c>
      <c r="F523" s="29"/>
      <c r="G523" s="31">
        <f t="shared" si="23"/>
        <v>1588</v>
      </c>
      <c r="H523" s="28">
        <v>1443.6</v>
      </c>
      <c r="I523" s="28">
        <v>1312.4</v>
      </c>
      <c r="J523" s="28">
        <v>1193.1</v>
      </c>
    </row>
    <row r="524" ht="29" customHeight="1" spans="1:10">
      <c r="A524" s="28"/>
      <c r="B524" s="12" t="s">
        <v>1366</v>
      </c>
      <c r="C524" s="29" t="s">
        <v>1367</v>
      </c>
      <c r="D524" s="30"/>
      <c r="E524" s="28" t="s">
        <v>18</v>
      </c>
      <c r="F524" s="29"/>
      <c r="G524" s="31">
        <f>G522*0.1</f>
        <v>794</v>
      </c>
      <c r="H524" s="28">
        <v>722</v>
      </c>
      <c r="I524" s="28">
        <v>656</v>
      </c>
      <c r="J524" s="28">
        <v>597</v>
      </c>
    </row>
    <row r="525" ht="30" customHeight="1" spans="1:10">
      <c r="A525" s="28">
        <v>126</v>
      </c>
      <c r="B525" s="12" t="s">
        <v>1368</v>
      </c>
      <c r="C525" s="30" t="s">
        <v>1369</v>
      </c>
      <c r="D525" s="30" t="s">
        <v>1370</v>
      </c>
      <c r="E525" s="28" t="s">
        <v>18</v>
      </c>
      <c r="F525" s="30"/>
      <c r="G525" s="31">
        <v>8100</v>
      </c>
      <c r="H525" s="28">
        <v>7364</v>
      </c>
      <c r="I525" s="28">
        <v>6694</v>
      </c>
      <c r="J525" s="28">
        <v>6086</v>
      </c>
    </row>
    <row r="526" ht="24" spans="1:10">
      <c r="A526" s="28"/>
      <c r="B526" s="12" t="s">
        <v>1371</v>
      </c>
      <c r="C526" s="30" t="s">
        <v>1372</v>
      </c>
      <c r="D526" s="30"/>
      <c r="E526" s="28" t="s">
        <v>18</v>
      </c>
      <c r="F526" s="30"/>
      <c r="G526" s="31">
        <f t="shared" ref="G526:G530" si="24">G525*0.2</f>
        <v>1620</v>
      </c>
      <c r="H526" s="28">
        <v>1472.7</v>
      </c>
      <c r="I526" s="28">
        <v>1338.8</v>
      </c>
      <c r="J526" s="28">
        <v>1217.1</v>
      </c>
    </row>
    <row r="527" ht="36" spans="1:10">
      <c r="A527" s="28">
        <v>127</v>
      </c>
      <c r="B527" s="12" t="s">
        <v>1373</v>
      </c>
      <c r="C527" s="30" t="s">
        <v>1374</v>
      </c>
      <c r="D527" s="30" t="s">
        <v>1375</v>
      </c>
      <c r="E527" s="28" t="s">
        <v>18</v>
      </c>
      <c r="F527" s="30"/>
      <c r="G527" s="31">
        <v>5000</v>
      </c>
      <c r="H527" s="28">
        <v>4545</v>
      </c>
      <c r="I527" s="28">
        <v>4132</v>
      </c>
      <c r="J527" s="28">
        <v>3757</v>
      </c>
    </row>
    <row r="528" ht="24" spans="1:10">
      <c r="A528" s="9"/>
      <c r="B528" s="12" t="s">
        <v>1376</v>
      </c>
      <c r="C528" s="30" t="s">
        <v>1377</v>
      </c>
      <c r="D528" s="11"/>
      <c r="E528" s="28" t="s">
        <v>18</v>
      </c>
      <c r="F528" s="11"/>
      <c r="G528" s="13">
        <f t="shared" si="24"/>
        <v>1000</v>
      </c>
      <c r="H528" s="9">
        <v>909.1</v>
      </c>
      <c r="I528" s="9">
        <v>826.4</v>
      </c>
      <c r="J528" s="9">
        <v>751.3</v>
      </c>
    </row>
    <row r="529" ht="36" spans="1:10">
      <c r="A529" s="28">
        <v>128</v>
      </c>
      <c r="B529" s="12" t="s">
        <v>1378</v>
      </c>
      <c r="C529" s="30" t="s">
        <v>1379</v>
      </c>
      <c r="D529" s="30" t="s">
        <v>1380</v>
      </c>
      <c r="E529" s="28" t="s">
        <v>18</v>
      </c>
      <c r="F529" s="30" t="s">
        <v>1381</v>
      </c>
      <c r="G529" s="31">
        <v>6050</v>
      </c>
      <c r="H529" s="28">
        <v>5500</v>
      </c>
      <c r="I529" s="28">
        <v>5000</v>
      </c>
      <c r="J529" s="28">
        <v>4545</v>
      </c>
    </row>
    <row r="530" ht="24" spans="1:10">
      <c r="A530" s="28"/>
      <c r="B530" s="12" t="s">
        <v>1382</v>
      </c>
      <c r="C530" s="30" t="s">
        <v>1383</v>
      </c>
      <c r="D530" s="30"/>
      <c r="E530" s="28" t="s">
        <v>18</v>
      </c>
      <c r="F530" s="30"/>
      <c r="G530" s="31">
        <f t="shared" si="24"/>
        <v>1210</v>
      </c>
      <c r="H530" s="28">
        <v>1100</v>
      </c>
      <c r="I530" s="28">
        <v>1000</v>
      </c>
      <c r="J530" s="28">
        <v>909.1</v>
      </c>
    </row>
    <row r="531" ht="36" spans="1:10">
      <c r="A531" s="28">
        <v>129</v>
      </c>
      <c r="B531" s="12" t="s">
        <v>1384</v>
      </c>
      <c r="C531" s="30" t="s">
        <v>1385</v>
      </c>
      <c r="D531" s="30" t="s">
        <v>1386</v>
      </c>
      <c r="E531" s="28" t="s">
        <v>18</v>
      </c>
      <c r="F531" s="30"/>
      <c r="G531" s="31">
        <v>6050</v>
      </c>
      <c r="H531" s="28">
        <v>5500</v>
      </c>
      <c r="I531" s="28">
        <v>5000</v>
      </c>
      <c r="J531" s="28">
        <v>4545</v>
      </c>
    </row>
    <row r="532" ht="24" spans="1:10">
      <c r="A532" s="28"/>
      <c r="B532" s="12" t="s">
        <v>1387</v>
      </c>
      <c r="C532" s="30" t="s">
        <v>1388</v>
      </c>
      <c r="D532" s="30"/>
      <c r="E532" s="28" t="s">
        <v>18</v>
      </c>
      <c r="F532" s="30"/>
      <c r="G532" s="31">
        <f>G531*0.2</f>
        <v>1210</v>
      </c>
      <c r="H532" s="28">
        <v>1100</v>
      </c>
      <c r="I532" s="28">
        <v>1000</v>
      </c>
      <c r="J532" s="28">
        <v>909.1</v>
      </c>
    </row>
    <row r="533" ht="345" customHeight="1" spans="1:10">
      <c r="A533" s="8" t="s">
        <v>1389</v>
      </c>
      <c r="B533" s="22"/>
      <c r="C533" s="8" t="s">
        <v>1390</v>
      </c>
      <c r="D533" s="23" t="s">
        <v>1391</v>
      </c>
      <c r="E533" s="10"/>
      <c r="F533" s="10"/>
      <c r="G533" s="10"/>
      <c r="H533" s="11"/>
      <c r="I533" s="11"/>
      <c r="J533" s="11"/>
    </row>
    <row r="534" ht="36" spans="1:10">
      <c r="A534" s="46">
        <v>1</v>
      </c>
      <c r="B534" s="12" t="s">
        <v>1392</v>
      </c>
      <c r="C534" s="11" t="s">
        <v>1393</v>
      </c>
      <c r="D534" s="11" t="s">
        <v>1394</v>
      </c>
      <c r="E534" s="9" t="s">
        <v>1395</v>
      </c>
      <c r="F534" s="11" t="s">
        <v>1396</v>
      </c>
      <c r="G534" s="13" t="s">
        <v>622</v>
      </c>
      <c r="H534" s="13" t="s">
        <v>622</v>
      </c>
      <c r="I534" s="13" t="s">
        <v>622</v>
      </c>
      <c r="J534" s="13" t="s">
        <v>622</v>
      </c>
    </row>
    <row r="535" ht="60" spans="1:10">
      <c r="A535" s="46">
        <v>2</v>
      </c>
      <c r="B535" s="12" t="s">
        <v>1397</v>
      </c>
      <c r="C535" s="11" t="s">
        <v>1398</v>
      </c>
      <c r="D535" s="11" t="s">
        <v>1399</v>
      </c>
      <c r="E535" s="9" t="s">
        <v>1395</v>
      </c>
      <c r="F535" s="11" t="s">
        <v>1400</v>
      </c>
      <c r="G535" s="13" t="s">
        <v>622</v>
      </c>
      <c r="H535" s="13" t="s">
        <v>622</v>
      </c>
      <c r="I535" s="13" t="s">
        <v>622</v>
      </c>
      <c r="J535" s="13" t="s">
        <v>622</v>
      </c>
    </row>
    <row r="536" ht="36" spans="1:10">
      <c r="A536" s="46">
        <v>3</v>
      </c>
      <c r="B536" s="12" t="s">
        <v>1401</v>
      </c>
      <c r="C536" s="11" t="s">
        <v>1402</v>
      </c>
      <c r="D536" s="11" t="s">
        <v>1403</v>
      </c>
      <c r="E536" s="9" t="s">
        <v>1395</v>
      </c>
      <c r="F536" s="11" t="s">
        <v>1396</v>
      </c>
      <c r="G536" s="13" t="s">
        <v>622</v>
      </c>
      <c r="H536" s="13" t="s">
        <v>622</v>
      </c>
      <c r="I536" s="13" t="s">
        <v>622</v>
      </c>
      <c r="J536" s="13" t="s">
        <v>622</v>
      </c>
    </row>
    <row r="537" ht="72" spans="1:10">
      <c r="A537" s="46">
        <v>4</v>
      </c>
      <c r="B537" s="12" t="s">
        <v>1404</v>
      </c>
      <c r="C537" s="11" t="s">
        <v>1405</v>
      </c>
      <c r="D537" s="11" t="s">
        <v>1406</v>
      </c>
      <c r="E537" s="9" t="s">
        <v>1395</v>
      </c>
      <c r="F537" s="11" t="s">
        <v>1407</v>
      </c>
      <c r="G537" s="13" t="s">
        <v>622</v>
      </c>
      <c r="H537" s="13" t="s">
        <v>622</v>
      </c>
      <c r="I537" s="13" t="s">
        <v>622</v>
      </c>
      <c r="J537" s="13" t="s">
        <v>622</v>
      </c>
    </row>
    <row r="538" ht="36" spans="1:10">
      <c r="A538" s="46">
        <v>5</v>
      </c>
      <c r="B538" s="12" t="s">
        <v>1408</v>
      </c>
      <c r="C538" s="11" t="s">
        <v>1409</v>
      </c>
      <c r="D538" s="11" t="s">
        <v>1410</v>
      </c>
      <c r="E538" s="9" t="s">
        <v>1395</v>
      </c>
      <c r="F538" s="11" t="s">
        <v>1396</v>
      </c>
      <c r="G538" s="13" t="s">
        <v>622</v>
      </c>
      <c r="H538" s="13" t="s">
        <v>622</v>
      </c>
      <c r="I538" s="13" t="s">
        <v>622</v>
      </c>
      <c r="J538" s="13" t="s">
        <v>622</v>
      </c>
    </row>
    <row r="539" ht="72" spans="1:10">
      <c r="A539" s="46">
        <v>6</v>
      </c>
      <c r="B539" s="12" t="s">
        <v>1411</v>
      </c>
      <c r="C539" s="11" t="s">
        <v>1412</v>
      </c>
      <c r="D539" s="11" t="s">
        <v>1413</v>
      </c>
      <c r="E539" s="9" t="s">
        <v>1395</v>
      </c>
      <c r="F539" s="11" t="s">
        <v>1414</v>
      </c>
      <c r="G539" s="13" t="s">
        <v>622</v>
      </c>
      <c r="H539" s="13" t="s">
        <v>622</v>
      </c>
      <c r="I539" s="13" t="s">
        <v>622</v>
      </c>
      <c r="J539" s="13" t="s">
        <v>622</v>
      </c>
    </row>
    <row r="540" ht="36" spans="1:10">
      <c r="A540" s="46">
        <v>7</v>
      </c>
      <c r="B540" s="12" t="s">
        <v>1415</v>
      </c>
      <c r="C540" s="11" t="s">
        <v>1416</v>
      </c>
      <c r="D540" s="11" t="s">
        <v>1417</v>
      </c>
      <c r="E540" s="9" t="s">
        <v>1395</v>
      </c>
      <c r="F540" s="11" t="s">
        <v>1396</v>
      </c>
      <c r="G540" s="13" t="s">
        <v>622</v>
      </c>
      <c r="H540" s="13" t="s">
        <v>622</v>
      </c>
      <c r="I540" s="13" t="s">
        <v>622</v>
      </c>
      <c r="J540" s="13" t="s">
        <v>622</v>
      </c>
    </row>
    <row r="541" ht="72" spans="1:10">
      <c r="A541" s="46">
        <v>8</v>
      </c>
      <c r="B541" s="12" t="s">
        <v>1418</v>
      </c>
      <c r="C541" s="11" t="s">
        <v>1419</v>
      </c>
      <c r="D541" s="11" t="s">
        <v>1420</v>
      </c>
      <c r="E541" s="9" t="s">
        <v>1395</v>
      </c>
      <c r="F541" s="11" t="s">
        <v>1421</v>
      </c>
      <c r="G541" s="13" t="s">
        <v>622</v>
      </c>
      <c r="H541" s="13" t="s">
        <v>622</v>
      </c>
      <c r="I541" s="13" t="s">
        <v>622</v>
      </c>
      <c r="J541" s="13" t="s">
        <v>622</v>
      </c>
    </row>
    <row r="542" ht="48" spans="1:10">
      <c r="A542" s="46">
        <v>9</v>
      </c>
      <c r="B542" s="12" t="s">
        <v>1422</v>
      </c>
      <c r="C542" s="11" t="s">
        <v>1423</v>
      </c>
      <c r="D542" s="11" t="s">
        <v>1424</v>
      </c>
      <c r="E542" s="9" t="s">
        <v>1395</v>
      </c>
      <c r="F542" s="11" t="s">
        <v>1425</v>
      </c>
      <c r="G542" s="13" t="s">
        <v>622</v>
      </c>
      <c r="H542" s="13" t="s">
        <v>622</v>
      </c>
      <c r="I542" s="13" t="s">
        <v>622</v>
      </c>
      <c r="J542" s="13" t="s">
        <v>622</v>
      </c>
    </row>
    <row r="543" ht="108" spans="1:10">
      <c r="A543" s="46">
        <v>10</v>
      </c>
      <c r="B543" s="12" t="s">
        <v>1426</v>
      </c>
      <c r="C543" s="11" t="s">
        <v>1427</v>
      </c>
      <c r="D543" s="11" t="s">
        <v>1428</v>
      </c>
      <c r="E543" s="9" t="s">
        <v>1395</v>
      </c>
      <c r="F543" s="11" t="s">
        <v>1429</v>
      </c>
      <c r="G543" s="13" t="s">
        <v>622</v>
      </c>
      <c r="H543" s="13" t="s">
        <v>622</v>
      </c>
      <c r="I543" s="13" t="s">
        <v>622</v>
      </c>
      <c r="J543" s="13" t="s">
        <v>622</v>
      </c>
    </row>
    <row r="544" ht="48" spans="1:10">
      <c r="A544" s="46">
        <v>11</v>
      </c>
      <c r="B544" s="12" t="s">
        <v>1430</v>
      </c>
      <c r="C544" s="11" t="s">
        <v>1431</v>
      </c>
      <c r="D544" s="11" t="s">
        <v>1432</v>
      </c>
      <c r="E544" s="9" t="s">
        <v>1395</v>
      </c>
      <c r="F544" s="11" t="s">
        <v>1425</v>
      </c>
      <c r="G544" s="13" t="s">
        <v>622</v>
      </c>
      <c r="H544" s="13" t="s">
        <v>622</v>
      </c>
      <c r="I544" s="13" t="s">
        <v>622</v>
      </c>
      <c r="J544" s="13" t="s">
        <v>622</v>
      </c>
    </row>
    <row r="545" ht="120" spans="1:10">
      <c r="A545" s="46">
        <v>12</v>
      </c>
      <c r="B545" s="12" t="s">
        <v>1433</v>
      </c>
      <c r="C545" s="11" t="s">
        <v>1434</v>
      </c>
      <c r="D545" s="11" t="s">
        <v>1435</v>
      </c>
      <c r="E545" s="9" t="s">
        <v>1395</v>
      </c>
      <c r="F545" s="11" t="s">
        <v>1436</v>
      </c>
      <c r="G545" s="13" t="s">
        <v>622</v>
      </c>
      <c r="H545" s="13" t="s">
        <v>622</v>
      </c>
      <c r="I545" s="13" t="s">
        <v>622</v>
      </c>
      <c r="J545" s="13" t="s">
        <v>622</v>
      </c>
    </row>
    <row r="546" ht="48" spans="1:10">
      <c r="A546" s="46">
        <v>13</v>
      </c>
      <c r="B546" s="12" t="s">
        <v>1437</v>
      </c>
      <c r="C546" s="11" t="s">
        <v>1438</v>
      </c>
      <c r="D546" s="11" t="s">
        <v>1439</v>
      </c>
      <c r="E546" s="9" t="s">
        <v>1395</v>
      </c>
      <c r="F546" s="11" t="s">
        <v>1425</v>
      </c>
      <c r="G546" s="13" t="s">
        <v>622</v>
      </c>
      <c r="H546" s="13" t="s">
        <v>622</v>
      </c>
      <c r="I546" s="13" t="s">
        <v>622</v>
      </c>
      <c r="J546" s="13" t="s">
        <v>622</v>
      </c>
    </row>
    <row r="547" ht="120" spans="1:10">
      <c r="A547" s="46">
        <v>14</v>
      </c>
      <c r="B547" s="12" t="s">
        <v>1440</v>
      </c>
      <c r="C547" s="11" t="s">
        <v>1441</v>
      </c>
      <c r="D547" s="11" t="s">
        <v>1442</v>
      </c>
      <c r="E547" s="9" t="s">
        <v>1395</v>
      </c>
      <c r="F547" s="11" t="s">
        <v>1443</v>
      </c>
      <c r="G547" s="13" t="s">
        <v>622</v>
      </c>
      <c r="H547" s="13" t="s">
        <v>622</v>
      </c>
      <c r="I547" s="13" t="s">
        <v>622</v>
      </c>
      <c r="J547" s="13" t="s">
        <v>622</v>
      </c>
    </row>
    <row r="548" ht="36" spans="1:10">
      <c r="A548" s="46">
        <v>15</v>
      </c>
      <c r="B548" s="12" t="s">
        <v>1444</v>
      </c>
      <c r="C548" s="11" t="s">
        <v>1445</v>
      </c>
      <c r="D548" s="11" t="s">
        <v>1446</v>
      </c>
      <c r="E548" s="9" t="s">
        <v>1395</v>
      </c>
      <c r="F548" s="11" t="s">
        <v>1447</v>
      </c>
      <c r="G548" s="13" t="s">
        <v>622</v>
      </c>
      <c r="H548" s="13" t="s">
        <v>622</v>
      </c>
      <c r="I548" s="13" t="s">
        <v>622</v>
      </c>
      <c r="J548" s="13" t="s">
        <v>622</v>
      </c>
    </row>
    <row r="549" ht="36" spans="1:10">
      <c r="A549" s="46">
        <v>16</v>
      </c>
      <c r="B549" s="12" t="s">
        <v>1448</v>
      </c>
      <c r="C549" s="11" t="s">
        <v>1449</v>
      </c>
      <c r="D549" s="11" t="s">
        <v>1450</v>
      </c>
      <c r="E549" s="9" t="s">
        <v>1395</v>
      </c>
      <c r="F549" s="11" t="s">
        <v>1447</v>
      </c>
      <c r="G549" s="13" t="s">
        <v>622</v>
      </c>
      <c r="H549" s="13" t="s">
        <v>622</v>
      </c>
      <c r="I549" s="13" t="s">
        <v>622</v>
      </c>
      <c r="J549" s="13" t="s">
        <v>622</v>
      </c>
    </row>
    <row r="550" ht="36" spans="1:10">
      <c r="A550" s="46">
        <v>17</v>
      </c>
      <c r="B550" s="12" t="s">
        <v>1451</v>
      </c>
      <c r="C550" s="11" t="s">
        <v>1452</v>
      </c>
      <c r="D550" s="11" t="s">
        <v>1453</v>
      </c>
      <c r="E550" s="9" t="s">
        <v>1395</v>
      </c>
      <c r="F550" s="11" t="s">
        <v>1447</v>
      </c>
      <c r="G550" s="13" t="s">
        <v>622</v>
      </c>
      <c r="H550" s="13" t="s">
        <v>622</v>
      </c>
      <c r="I550" s="13" t="s">
        <v>622</v>
      </c>
      <c r="J550" s="13" t="s">
        <v>622</v>
      </c>
    </row>
    <row r="551" ht="36" spans="1:10">
      <c r="A551" s="46">
        <v>18</v>
      </c>
      <c r="B551" s="12" t="s">
        <v>1454</v>
      </c>
      <c r="C551" s="11" t="s">
        <v>1455</v>
      </c>
      <c r="D551" s="11" t="s">
        <v>1456</v>
      </c>
      <c r="E551" s="9" t="s">
        <v>1395</v>
      </c>
      <c r="F551" s="11"/>
      <c r="G551" s="13" t="s">
        <v>622</v>
      </c>
      <c r="H551" s="13" t="s">
        <v>622</v>
      </c>
      <c r="I551" s="13" t="s">
        <v>622</v>
      </c>
      <c r="J551" s="13" t="s">
        <v>622</v>
      </c>
    </row>
    <row r="552" ht="36" spans="1:10">
      <c r="A552" s="46">
        <v>19</v>
      </c>
      <c r="B552" s="12" t="s">
        <v>1457</v>
      </c>
      <c r="C552" s="11" t="s">
        <v>1458</v>
      </c>
      <c r="D552" s="11" t="s">
        <v>1459</v>
      </c>
      <c r="E552" s="9" t="s">
        <v>1395</v>
      </c>
      <c r="F552" s="11"/>
      <c r="G552" s="13" t="s">
        <v>622</v>
      </c>
      <c r="H552" s="13" t="s">
        <v>622</v>
      </c>
      <c r="I552" s="13" t="s">
        <v>622</v>
      </c>
      <c r="J552" s="13" t="s">
        <v>622</v>
      </c>
    </row>
    <row r="553" ht="48" spans="1:10">
      <c r="A553" s="46">
        <v>20</v>
      </c>
      <c r="B553" s="12" t="s">
        <v>1460</v>
      </c>
      <c r="C553" s="11" t="s">
        <v>1461</v>
      </c>
      <c r="D553" s="11" t="s">
        <v>1462</v>
      </c>
      <c r="E553" s="9" t="s">
        <v>1463</v>
      </c>
      <c r="F553" s="11" t="s">
        <v>1464</v>
      </c>
      <c r="G553" s="13" t="s">
        <v>622</v>
      </c>
      <c r="H553" s="13" t="s">
        <v>622</v>
      </c>
      <c r="I553" s="13" t="s">
        <v>622</v>
      </c>
      <c r="J553" s="13" t="s">
        <v>622</v>
      </c>
    </row>
    <row r="554" ht="24" spans="1:10">
      <c r="A554" s="46">
        <v>21</v>
      </c>
      <c r="B554" s="12" t="s">
        <v>1465</v>
      </c>
      <c r="C554" s="11" t="s">
        <v>1466</v>
      </c>
      <c r="D554" s="11" t="s">
        <v>1467</v>
      </c>
      <c r="E554" s="9" t="s">
        <v>1468</v>
      </c>
      <c r="F554" s="11"/>
      <c r="G554" s="13">
        <v>580</v>
      </c>
      <c r="H554" s="9">
        <v>527</v>
      </c>
      <c r="I554" s="9">
        <v>479</v>
      </c>
      <c r="J554" s="9">
        <v>436</v>
      </c>
    </row>
    <row r="555" ht="24" spans="1:10">
      <c r="A555" s="46">
        <v>22</v>
      </c>
      <c r="B555" s="12" t="s">
        <v>1469</v>
      </c>
      <c r="C555" s="11" t="s">
        <v>1470</v>
      </c>
      <c r="D555" s="11" t="s">
        <v>1471</v>
      </c>
      <c r="E555" s="9" t="s">
        <v>1468</v>
      </c>
      <c r="F555" s="11"/>
      <c r="G555" s="13">
        <v>280</v>
      </c>
      <c r="H555" s="9">
        <v>255</v>
      </c>
      <c r="I555" s="9">
        <v>231</v>
      </c>
      <c r="J555" s="9">
        <v>210</v>
      </c>
    </row>
    <row r="556" ht="36" spans="1:10">
      <c r="A556" s="46">
        <v>23</v>
      </c>
      <c r="B556" s="12" t="s">
        <v>1472</v>
      </c>
      <c r="C556" s="11" t="s">
        <v>1473</v>
      </c>
      <c r="D556" s="11" t="s">
        <v>1474</v>
      </c>
      <c r="E556" s="9" t="s">
        <v>18</v>
      </c>
      <c r="F556" s="11" t="s">
        <v>1475</v>
      </c>
      <c r="G556" s="13" t="s">
        <v>622</v>
      </c>
      <c r="H556" s="13" t="s">
        <v>622</v>
      </c>
      <c r="I556" s="13" t="s">
        <v>622</v>
      </c>
      <c r="J556" s="13" t="s">
        <v>622</v>
      </c>
    </row>
    <row r="557" ht="36" spans="1:10">
      <c r="A557" s="46">
        <v>24</v>
      </c>
      <c r="B557" s="12" t="s">
        <v>1476</v>
      </c>
      <c r="C557" s="11" t="s">
        <v>1477</v>
      </c>
      <c r="D557" s="11" t="s">
        <v>1478</v>
      </c>
      <c r="E557" s="9" t="s">
        <v>1479</v>
      </c>
      <c r="F557" s="11"/>
      <c r="G557" s="13">
        <v>360</v>
      </c>
      <c r="H557" s="9">
        <v>327</v>
      </c>
      <c r="I557" s="9">
        <v>298</v>
      </c>
      <c r="J557" s="9">
        <v>270</v>
      </c>
    </row>
    <row r="558" s="3" customFormat="1" ht="24" spans="1:10">
      <c r="A558" s="46"/>
      <c r="B558" s="12" t="s">
        <v>1480</v>
      </c>
      <c r="C558" s="12" t="s">
        <v>1481</v>
      </c>
      <c r="D558" s="11"/>
      <c r="E558" s="47" t="s">
        <v>1479</v>
      </c>
      <c r="F558" s="11"/>
      <c r="G558" s="13">
        <v>72</v>
      </c>
      <c r="H558" s="9">
        <v>65.5</v>
      </c>
      <c r="I558" s="9">
        <v>59.5</v>
      </c>
      <c r="J558" s="9">
        <v>54.1</v>
      </c>
    </row>
    <row r="559" ht="36" spans="1:10">
      <c r="A559" s="46">
        <v>25</v>
      </c>
      <c r="B559" s="12" t="s">
        <v>1482</v>
      </c>
      <c r="C559" s="11" t="s">
        <v>1483</v>
      </c>
      <c r="D559" s="11" t="s">
        <v>1484</v>
      </c>
      <c r="E559" s="46" t="s">
        <v>1485</v>
      </c>
      <c r="F559" s="48"/>
      <c r="G559" s="13">
        <v>253</v>
      </c>
      <c r="H559" s="9">
        <v>230</v>
      </c>
      <c r="I559" s="9">
        <v>209.1</v>
      </c>
      <c r="J559" s="9">
        <v>190.1</v>
      </c>
    </row>
    <row r="560" ht="24" spans="1:10">
      <c r="A560" s="46">
        <v>26</v>
      </c>
      <c r="B560" s="12" t="s">
        <v>1486</v>
      </c>
      <c r="C560" s="11" t="s">
        <v>1487</v>
      </c>
      <c r="D560" s="11" t="s">
        <v>1488</v>
      </c>
      <c r="E560" s="9" t="s">
        <v>1485</v>
      </c>
      <c r="F560" s="11"/>
      <c r="G560" s="13">
        <v>6</v>
      </c>
      <c r="H560" s="9">
        <v>5.5</v>
      </c>
      <c r="I560" s="9">
        <v>5</v>
      </c>
      <c r="J560" s="9">
        <v>4.5</v>
      </c>
    </row>
    <row r="561" ht="24" spans="1:10">
      <c r="A561" s="46">
        <v>27</v>
      </c>
      <c r="B561" s="12" t="s">
        <v>1489</v>
      </c>
      <c r="C561" s="11" t="s">
        <v>1490</v>
      </c>
      <c r="D561" s="11" t="s">
        <v>1491</v>
      </c>
      <c r="E561" s="9" t="s">
        <v>18</v>
      </c>
      <c r="F561" s="11"/>
      <c r="G561" s="13">
        <v>38</v>
      </c>
      <c r="H561" s="9">
        <v>35</v>
      </c>
      <c r="I561" s="9">
        <v>31</v>
      </c>
      <c r="J561" s="9">
        <v>29</v>
      </c>
    </row>
    <row r="562" ht="36" spans="1:10">
      <c r="A562" s="46">
        <v>28</v>
      </c>
      <c r="B562" s="12" t="s">
        <v>1492</v>
      </c>
      <c r="C562" s="11" t="s">
        <v>1493</v>
      </c>
      <c r="D562" s="22" t="s">
        <v>1494</v>
      </c>
      <c r="E562" s="9" t="s">
        <v>1485</v>
      </c>
      <c r="F562" s="11" t="s">
        <v>1495</v>
      </c>
      <c r="G562" s="13">
        <v>100</v>
      </c>
      <c r="H562" s="9">
        <v>91</v>
      </c>
      <c r="I562" s="9">
        <v>83</v>
      </c>
      <c r="J562" s="9">
        <v>75</v>
      </c>
    </row>
    <row r="563" ht="24" spans="1:10">
      <c r="A563" s="46"/>
      <c r="B563" s="12" t="s">
        <v>1496</v>
      </c>
      <c r="C563" s="23" t="s">
        <v>1497</v>
      </c>
      <c r="D563" s="49"/>
      <c r="E563" s="9" t="s">
        <v>1485</v>
      </c>
      <c r="F563" s="11"/>
      <c r="G563" s="13">
        <f t="shared" ref="G563:G568" si="25">G562*0.2</f>
        <v>20</v>
      </c>
      <c r="H563" s="9">
        <v>18.2</v>
      </c>
      <c r="I563" s="9">
        <v>16.5</v>
      </c>
      <c r="J563" s="9">
        <v>15</v>
      </c>
    </row>
    <row r="564" ht="24" spans="1:10">
      <c r="A564" s="46">
        <v>29</v>
      </c>
      <c r="B564" s="12" t="s">
        <v>1498</v>
      </c>
      <c r="C564" s="23" t="s">
        <v>1499</v>
      </c>
      <c r="D564" s="11" t="s">
        <v>1500</v>
      </c>
      <c r="E564" s="9" t="s">
        <v>1485</v>
      </c>
      <c r="F564" s="11"/>
      <c r="G564" s="13">
        <v>25</v>
      </c>
      <c r="H564" s="9">
        <v>23</v>
      </c>
      <c r="I564" s="9">
        <v>21</v>
      </c>
      <c r="J564" s="9">
        <v>19</v>
      </c>
    </row>
    <row r="565" ht="24" spans="1:10">
      <c r="A565" s="46"/>
      <c r="B565" s="12" t="s">
        <v>1501</v>
      </c>
      <c r="C565" s="11" t="s">
        <v>1502</v>
      </c>
      <c r="D565" s="49"/>
      <c r="E565" s="46" t="s">
        <v>1485</v>
      </c>
      <c r="F565" s="11"/>
      <c r="G565" s="13">
        <f t="shared" si="25"/>
        <v>5</v>
      </c>
      <c r="H565" s="9">
        <v>4.5</v>
      </c>
      <c r="I565" s="9">
        <v>4.1</v>
      </c>
      <c r="J565" s="9">
        <v>3.8</v>
      </c>
    </row>
    <row r="566" ht="24" spans="1:10">
      <c r="A566" s="46">
        <v>30</v>
      </c>
      <c r="B566" s="12" t="s">
        <v>1503</v>
      </c>
      <c r="C566" s="11" t="s">
        <v>1504</v>
      </c>
      <c r="D566" s="11" t="s">
        <v>1505</v>
      </c>
      <c r="E566" s="9" t="s">
        <v>1485</v>
      </c>
      <c r="F566" s="11"/>
      <c r="G566" s="13">
        <v>10</v>
      </c>
      <c r="H566" s="9">
        <v>9.1</v>
      </c>
      <c r="I566" s="9">
        <v>8.3</v>
      </c>
      <c r="J566" s="9">
        <v>7.5</v>
      </c>
    </row>
    <row r="567" ht="36" spans="1:10">
      <c r="A567" s="46">
        <v>31</v>
      </c>
      <c r="B567" s="12" t="s">
        <v>1506</v>
      </c>
      <c r="C567" s="11" t="s">
        <v>1507</v>
      </c>
      <c r="D567" s="11" t="s">
        <v>1508</v>
      </c>
      <c r="E567" s="9" t="s">
        <v>1509</v>
      </c>
      <c r="F567" s="11" t="s">
        <v>1510</v>
      </c>
      <c r="G567" s="13">
        <v>135</v>
      </c>
      <c r="H567" s="9">
        <v>123</v>
      </c>
      <c r="I567" s="9">
        <v>112</v>
      </c>
      <c r="J567" s="9">
        <v>101</v>
      </c>
    </row>
    <row r="568" ht="24" spans="1:10">
      <c r="A568" s="46"/>
      <c r="B568" s="12" t="s">
        <v>1511</v>
      </c>
      <c r="C568" s="23" t="s">
        <v>1512</v>
      </c>
      <c r="D568" s="49"/>
      <c r="E568" s="46" t="s">
        <v>1509</v>
      </c>
      <c r="F568" s="11"/>
      <c r="G568" s="13">
        <f t="shared" si="25"/>
        <v>27</v>
      </c>
      <c r="H568" s="9">
        <v>24.5</v>
      </c>
      <c r="I568" s="9">
        <v>22.3</v>
      </c>
      <c r="J568" s="9">
        <v>20.3</v>
      </c>
    </row>
    <row r="569" ht="24" spans="1:10">
      <c r="A569" s="46"/>
      <c r="B569" s="12" t="s">
        <v>1513</v>
      </c>
      <c r="C569" s="11" t="s">
        <v>1514</v>
      </c>
      <c r="D569" s="22"/>
      <c r="E569" s="9" t="s">
        <v>1509</v>
      </c>
      <c r="F569" s="11"/>
      <c r="G569" s="13">
        <f>253-G567+20</f>
        <v>138</v>
      </c>
      <c r="H569" s="9">
        <v>125</v>
      </c>
      <c r="I569" s="9">
        <v>114</v>
      </c>
      <c r="J569" s="9">
        <v>104</v>
      </c>
    </row>
    <row r="570" ht="24" spans="1:10">
      <c r="A570" s="46">
        <v>32</v>
      </c>
      <c r="B570" s="12" t="s">
        <v>1515</v>
      </c>
      <c r="C570" s="11" t="s">
        <v>1516</v>
      </c>
      <c r="D570" s="11" t="s">
        <v>1517</v>
      </c>
      <c r="E570" s="9" t="s">
        <v>1509</v>
      </c>
      <c r="F570" s="11"/>
      <c r="G570" s="13">
        <v>25</v>
      </c>
      <c r="H570" s="9">
        <v>23</v>
      </c>
      <c r="I570" s="9">
        <v>21</v>
      </c>
      <c r="J570" s="9">
        <v>19</v>
      </c>
    </row>
    <row r="571" ht="24" spans="1:10">
      <c r="A571" s="46"/>
      <c r="B571" s="12" t="s">
        <v>1518</v>
      </c>
      <c r="C571" s="11" t="s">
        <v>1519</v>
      </c>
      <c r="D571" s="11"/>
      <c r="E571" s="9" t="s">
        <v>1509</v>
      </c>
      <c r="F571" s="11"/>
      <c r="G571" s="13">
        <f>G570</f>
        <v>25</v>
      </c>
      <c r="H571" s="9">
        <v>23</v>
      </c>
      <c r="I571" s="9">
        <v>21</v>
      </c>
      <c r="J571" s="9">
        <v>19</v>
      </c>
    </row>
    <row r="572" ht="24" spans="1:10">
      <c r="A572" s="46">
        <v>33</v>
      </c>
      <c r="B572" s="12" t="s">
        <v>1520</v>
      </c>
      <c r="C572" s="11" t="s">
        <v>1521</v>
      </c>
      <c r="D572" s="11" t="s">
        <v>1522</v>
      </c>
      <c r="E572" s="9" t="s">
        <v>1509</v>
      </c>
      <c r="F572" s="11" t="s">
        <v>1510</v>
      </c>
      <c r="G572" s="13">
        <v>150</v>
      </c>
      <c r="H572" s="9">
        <v>136</v>
      </c>
      <c r="I572" s="9">
        <v>124</v>
      </c>
      <c r="J572" s="9">
        <v>113</v>
      </c>
    </row>
    <row r="573" ht="24" spans="1:10">
      <c r="A573" s="46"/>
      <c r="B573" s="12" t="s">
        <v>1523</v>
      </c>
      <c r="C573" s="11" t="s">
        <v>1524</v>
      </c>
      <c r="D573" s="49"/>
      <c r="E573" s="46" t="s">
        <v>1509</v>
      </c>
      <c r="F573" s="11"/>
      <c r="G573" s="13">
        <f>G572*0.2</f>
        <v>30</v>
      </c>
      <c r="H573" s="9">
        <v>27.3</v>
      </c>
      <c r="I573" s="9">
        <v>24.8</v>
      </c>
      <c r="J573" s="9">
        <v>22.5</v>
      </c>
    </row>
    <row r="574" ht="24" spans="1:10">
      <c r="A574" s="46"/>
      <c r="B574" s="12" t="s">
        <v>1525</v>
      </c>
      <c r="C574" s="11" t="s">
        <v>1526</v>
      </c>
      <c r="D574" s="22"/>
      <c r="E574" s="9" t="s">
        <v>1509</v>
      </c>
      <c r="F574" s="11"/>
      <c r="G574" s="13">
        <f>253-G572+88</f>
        <v>191</v>
      </c>
      <c r="H574" s="9">
        <v>174</v>
      </c>
      <c r="I574" s="9">
        <v>158</v>
      </c>
      <c r="J574" s="9">
        <v>144</v>
      </c>
    </row>
    <row r="575" ht="24" spans="1:10">
      <c r="A575" s="46"/>
      <c r="B575" s="12" t="s">
        <v>1527</v>
      </c>
      <c r="C575" s="11" t="s">
        <v>1528</v>
      </c>
      <c r="D575" s="22"/>
      <c r="E575" s="9" t="s">
        <v>1509</v>
      </c>
      <c r="F575" s="11"/>
      <c r="G575" s="13">
        <f>G572</f>
        <v>150</v>
      </c>
      <c r="H575" s="9">
        <v>136</v>
      </c>
      <c r="I575" s="9">
        <v>124</v>
      </c>
      <c r="J575" s="9">
        <v>113</v>
      </c>
    </row>
    <row r="576" ht="24" spans="1:10">
      <c r="A576" s="46">
        <v>34</v>
      </c>
      <c r="B576" s="12" t="s">
        <v>1529</v>
      </c>
      <c r="C576" s="11" t="s">
        <v>1530</v>
      </c>
      <c r="D576" s="11" t="s">
        <v>1531</v>
      </c>
      <c r="E576" s="9" t="s">
        <v>1509</v>
      </c>
      <c r="F576" s="11"/>
      <c r="G576" s="13">
        <v>110</v>
      </c>
      <c r="H576" s="9">
        <v>100</v>
      </c>
      <c r="I576" s="9">
        <v>91</v>
      </c>
      <c r="J576" s="9">
        <v>83</v>
      </c>
    </row>
    <row r="577" ht="24" spans="1:10">
      <c r="A577" s="46">
        <v>35</v>
      </c>
      <c r="B577" s="12" t="s">
        <v>1532</v>
      </c>
      <c r="C577" s="11" t="s">
        <v>1533</v>
      </c>
      <c r="D577" s="11" t="s">
        <v>1534</v>
      </c>
      <c r="E577" s="9" t="s">
        <v>1509</v>
      </c>
      <c r="F577" s="11"/>
      <c r="G577" s="13">
        <v>248</v>
      </c>
      <c r="H577" s="9">
        <v>225</v>
      </c>
      <c r="I577" s="9">
        <v>205</v>
      </c>
      <c r="J577" s="9">
        <v>186</v>
      </c>
    </row>
    <row r="578" ht="36" spans="1:10">
      <c r="A578" s="46"/>
      <c r="B578" s="12" t="s">
        <v>1535</v>
      </c>
      <c r="C578" s="11" t="s">
        <v>1536</v>
      </c>
      <c r="D578" s="11"/>
      <c r="E578" s="9" t="s">
        <v>1509</v>
      </c>
      <c r="F578" s="11"/>
      <c r="G578" s="13">
        <v>75</v>
      </c>
      <c r="H578" s="9">
        <v>68</v>
      </c>
      <c r="I578" s="9">
        <v>62</v>
      </c>
      <c r="J578" s="9">
        <v>56</v>
      </c>
    </row>
    <row r="579" ht="36" spans="1:10">
      <c r="A579" s="46">
        <v>36</v>
      </c>
      <c r="B579" s="12" t="s">
        <v>1537</v>
      </c>
      <c r="C579" s="11" t="s">
        <v>1538</v>
      </c>
      <c r="D579" s="11" t="s">
        <v>1539</v>
      </c>
      <c r="E579" s="9" t="s">
        <v>1509</v>
      </c>
      <c r="F579" s="48"/>
      <c r="G579" s="13">
        <v>120</v>
      </c>
      <c r="H579" s="9">
        <v>109</v>
      </c>
      <c r="I579" s="9">
        <v>99</v>
      </c>
      <c r="J579" s="9">
        <v>90</v>
      </c>
    </row>
    <row r="580" s="3" customFormat="1" ht="24" spans="1:10">
      <c r="A580" s="46"/>
      <c r="B580" s="12" t="s">
        <v>1540</v>
      </c>
      <c r="C580" s="12" t="s">
        <v>1541</v>
      </c>
      <c r="D580" s="11"/>
      <c r="E580" s="9"/>
      <c r="F580" s="48"/>
      <c r="G580" s="13">
        <v>24</v>
      </c>
      <c r="H580" s="9">
        <v>21.8</v>
      </c>
      <c r="I580" s="9">
        <v>19.8</v>
      </c>
      <c r="J580" s="9">
        <v>18</v>
      </c>
    </row>
    <row r="581" s="3" customFormat="1" ht="36" spans="1:10">
      <c r="A581" s="46">
        <v>37</v>
      </c>
      <c r="B581" s="12" t="s">
        <v>1542</v>
      </c>
      <c r="C581" s="50" t="s">
        <v>1543</v>
      </c>
      <c r="D581" s="50" t="s">
        <v>1544</v>
      </c>
      <c r="E581" s="9" t="s">
        <v>1509</v>
      </c>
      <c r="F581" s="48"/>
      <c r="G581" s="13">
        <v>225</v>
      </c>
      <c r="H581" s="9">
        <v>205</v>
      </c>
      <c r="I581" s="9">
        <v>186</v>
      </c>
      <c r="J581" s="9">
        <v>169</v>
      </c>
    </row>
    <row r="582" s="3" customFormat="1" ht="24" spans="1:10">
      <c r="A582" s="46"/>
      <c r="B582" s="12" t="s">
        <v>1545</v>
      </c>
      <c r="C582" s="12" t="s">
        <v>1546</v>
      </c>
      <c r="D582" s="50"/>
      <c r="E582" s="9"/>
      <c r="F582" s="48"/>
      <c r="G582" s="13">
        <v>45</v>
      </c>
      <c r="H582" s="9">
        <v>40.9</v>
      </c>
      <c r="I582" s="9">
        <v>37.2</v>
      </c>
      <c r="J582" s="9">
        <v>33.8</v>
      </c>
    </row>
    <row r="583" ht="24" spans="1:10">
      <c r="A583" s="46"/>
      <c r="B583" s="12" t="s">
        <v>1547</v>
      </c>
      <c r="C583" s="50" t="s">
        <v>1548</v>
      </c>
      <c r="D583" s="50"/>
      <c r="E583" s="9" t="s">
        <v>1509</v>
      </c>
      <c r="F583" s="48"/>
      <c r="G583" s="13">
        <f>G581</f>
        <v>225</v>
      </c>
      <c r="H583" s="9">
        <v>205</v>
      </c>
      <c r="I583" s="9">
        <v>186</v>
      </c>
      <c r="J583" s="9">
        <v>169</v>
      </c>
    </row>
    <row r="584" ht="36" spans="1:10">
      <c r="A584" s="46">
        <v>38</v>
      </c>
      <c r="B584" s="12" t="s">
        <v>1549</v>
      </c>
      <c r="C584" s="11" t="s">
        <v>1550</v>
      </c>
      <c r="D584" s="11" t="s">
        <v>1551</v>
      </c>
      <c r="E584" s="9" t="s">
        <v>1509</v>
      </c>
      <c r="F584" s="11" t="s">
        <v>1552</v>
      </c>
      <c r="G584" s="13">
        <v>500</v>
      </c>
      <c r="H584" s="9">
        <v>455</v>
      </c>
      <c r="I584" s="9">
        <v>413</v>
      </c>
      <c r="J584" s="9">
        <v>376</v>
      </c>
    </row>
    <row r="585" s="3" customFormat="1" ht="24" spans="1:10">
      <c r="A585" s="46"/>
      <c r="B585" s="12" t="s">
        <v>1553</v>
      </c>
      <c r="C585" s="12" t="s">
        <v>1554</v>
      </c>
      <c r="D585" s="11"/>
      <c r="E585" s="9" t="s">
        <v>1509</v>
      </c>
      <c r="F585" s="11"/>
      <c r="G585" s="13">
        <v>100</v>
      </c>
      <c r="H585" s="9">
        <v>90.9</v>
      </c>
      <c r="I585" s="9">
        <v>82.6</v>
      </c>
      <c r="J585" s="9">
        <v>75.1</v>
      </c>
    </row>
    <row r="586" ht="24" spans="1:10">
      <c r="A586" s="46"/>
      <c r="B586" s="12" t="s">
        <v>1555</v>
      </c>
      <c r="C586" s="11" t="s">
        <v>1556</v>
      </c>
      <c r="D586" s="11"/>
      <c r="E586" s="9" t="s">
        <v>1509</v>
      </c>
      <c r="F586" s="11"/>
      <c r="G586" s="13">
        <f>G584*0.6</f>
        <v>300</v>
      </c>
      <c r="H586" s="9">
        <v>273</v>
      </c>
      <c r="I586" s="9">
        <v>248</v>
      </c>
      <c r="J586" s="9">
        <v>225</v>
      </c>
    </row>
    <row r="587" ht="24" spans="1:10">
      <c r="A587" s="46">
        <v>39</v>
      </c>
      <c r="B587" s="12" t="s">
        <v>1557</v>
      </c>
      <c r="C587" s="11" t="s">
        <v>1558</v>
      </c>
      <c r="D587" s="11" t="s">
        <v>1559</v>
      </c>
      <c r="E587" s="9" t="s">
        <v>1485</v>
      </c>
      <c r="F587" s="11"/>
      <c r="G587" s="13">
        <v>155</v>
      </c>
      <c r="H587" s="9">
        <v>141</v>
      </c>
      <c r="I587" s="9">
        <v>128</v>
      </c>
      <c r="J587" s="9">
        <v>116</v>
      </c>
    </row>
    <row r="588" ht="24" spans="1:10">
      <c r="A588" s="46"/>
      <c r="B588" s="12" t="s">
        <v>1560</v>
      </c>
      <c r="C588" s="11" t="s">
        <v>1561</v>
      </c>
      <c r="D588" s="11"/>
      <c r="E588" s="9" t="s">
        <v>1485</v>
      </c>
      <c r="F588" s="11"/>
      <c r="G588" s="13">
        <v>45</v>
      </c>
      <c r="H588" s="9">
        <v>41</v>
      </c>
      <c r="I588" s="9">
        <v>37</v>
      </c>
      <c r="J588" s="9">
        <v>34</v>
      </c>
    </row>
    <row r="589" ht="36" spans="1:10">
      <c r="A589" s="46">
        <v>40</v>
      </c>
      <c r="B589" s="12" t="s">
        <v>1562</v>
      </c>
      <c r="C589" s="11" t="s">
        <v>1563</v>
      </c>
      <c r="D589" s="11" t="s">
        <v>1564</v>
      </c>
      <c r="E589" s="9" t="s">
        <v>1485</v>
      </c>
      <c r="F589" s="11"/>
      <c r="G589" s="13">
        <v>1000</v>
      </c>
      <c r="H589" s="9">
        <v>909</v>
      </c>
      <c r="I589" s="9">
        <v>826</v>
      </c>
      <c r="J589" s="9">
        <v>751</v>
      </c>
    </row>
    <row r="590" ht="24" spans="1:10">
      <c r="A590" s="46"/>
      <c r="B590" s="12" t="s">
        <v>1565</v>
      </c>
      <c r="C590" s="11" t="s">
        <v>1566</v>
      </c>
      <c r="D590" s="11"/>
      <c r="E590" s="9" t="s">
        <v>1485</v>
      </c>
      <c r="F590" s="11"/>
      <c r="G590" s="13">
        <f>G589</f>
        <v>1000</v>
      </c>
      <c r="H590" s="9">
        <v>909</v>
      </c>
      <c r="I590" s="9">
        <v>826</v>
      </c>
      <c r="J590" s="9">
        <v>751</v>
      </c>
    </row>
    <row r="591" ht="36" spans="1:10">
      <c r="A591" s="46">
        <v>41</v>
      </c>
      <c r="B591" s="12" t="s">
        <v>1567</v>
      </c>
      <c r="C591" s="11" t="s">
        <v>1568</v>
      </c>
      <c r="D591" s="11" t="s">
        <v>1569</v>
      </c>
      <c r="E591" s="9" t="s">
        <v>1485</v>
      </c>
      <c r="F591" s="11" t="s">
        <v>1570</v>
      </c>
      <c r="G591" s="13">
        <v>248</v>
      </c>
      <c r="H591" s="9">
        <v>225</v>
      </c>
      <c r="I591" s="9">
        <v>205</v>
      </c>
      <c r="J591" s="9">
        <v>186</v>
      </c>
    </row>
    <row r="592" ht="24" spans="1:10">
      <c r="A592" s="46"/>
      <c r="B592" s="12" t="s">
        <v>1571</v>
      </c>
      <c r="C592" s="11" t="s">
        <v>1572</v>
      </c>
      <c r="D592" s="11"/>
      <c r="E592" s="9" t="s">
        <v>1485</v>
      </c>
      <c r="F592" s="11"/>
      <c r="G592" s="13">
        <v>49</v>
      </c>
      <c r="H592" s="9">
        <v>44.5</v>
      </c>
      <c r="I592" s="9">
        <v>40.5</v>
      </c>
      <c r="J592" s="9">
        <v>36.8</v>
      </c>
    </row>
    <row r="593" ht="36" spans="1:10">
      <c r="A593" s="46"/>
      <c r="B593" s="12" t="s">
        <v>1573</v>
      </c>
      <c r="C593" s="11" t="s">
        <v>1574</v>
      </c>
      <c r="D593" s="11"/>
      <c r="E593" s="9" t="s">
        <v>1485</v>
      </c>
      <c r="F593" s="11"/>
      <c r="G593" s="13">
        <f>G591</f>
        <v>248</v>
      </c>
      <c r="H593" s="9">
        <v>225</v>
      </c>
      <c r="I593" s="9">
        <v>205</v>
      </c>
      <c r="J593" s="9">
        <v>186</v>
      </c>
    </row>
    <row r="594" ht="24" spans="1:10">
      <c r="A594" s="46"/>
      <c r="B594" s="12" t="s">
        <v>1575</v>
      </c>
      <c r="C594" s="11" t="s">
        <v>1576</v>
      </c>
      <c r="D594" s="11"/>
      <c r="E594" s="9" t="s">
        <v>1485</v>
      </c>
      <c r="F594" s="11"/>
      <c r="G594" s="13">
        <v>198</v>
      </c>
      <c r="H594" s="9">
        <v>180</v>
      </c>
      <c r="I594" s="9">
        <v>164</v>
      </c>
      <c r="J594" s="9">
        <v>149</v>
      </c>
    </row>
    <row r="595" ht="36" spans="1:10">
      <c r="A595" s="46"/>
      <c r="B595" s="12" t="s">
        <v>1577</v>
      </c>
      <c r="C595" s="11" t="s">
        <v>1578</v>
      </c>
      <c r="D595" s="11"/>
      <c r="E595" s="9" t="s">
        <v>1485</v>
      </c>
      <c r="F595" s="11"/>
      <c r="G595" s="13">
        <v>198</v>
      </c>
      <c r="H595" s="9">
        <v>180</v>
      </c>
      <c r="I595" s="9">
        <v>164</v>
      </c>
      <c r="J595" s="9">
        <v>149</v>
      </c>
    </row>
    <row r="596" ht="36" spans="1:10">
      <c r="A596" s="46">
        <v>42</v>
      </c>
      <c r="B596" s="12" t="s">
        <v>1579</v>
      </c>
      <c r="C596" s="11" t="s">
        <v>1580</v>
      </c>
      <c r="D596" s="11" t="s">
        <v>1581</v>
      </c>
      <c r="E596" s="9" t="s">
        <v>1485</v>
      </c>
      <c r="F596" s="11"/>
      <c r="G596" s="13" t="s">
        <v>622</v>
      </c>
      <c r="H596" s="13" t="s">
        <v>622</v>
      </c>
      <c r="I596" s="13" t="s">
        <v>622</v>
      </c>
      <c r="J596" s="13" t="s">
        <v>622</v>
      </c>
    </row>
    <row r="597" ht="36" spans="1:10">
      <c r="A597" s="46"/>
      <c r="B597" s="12" t="s">
        <v>1582</v>
      </c>
      <c r="C597" s="11" t="s">
        <v>1583</v>
      </c>
      <c r="D597" s="11"/>
      <c r="E597" s="9" t="s">
        <v>1485</v>
      </c>
      <c r="F597" s="11"/>
      <c r="G597" s="13" t="s">
        <v>622</v>
      </c>
      <c r="H597" s="13" t="s">
        <v>622</v>
      </c>
      <c r="I597" s="13" t="s">
        <v>622</v>
      </c>
      <c r="J597" s="13" t="s">
        <v>622</v>
      </c>
    </row>
    <row r="598" ht="36" spans="1:10">
      <c r="A598" s="46">
        <v>43</v>
      </c>
      <c r="B598" s="12" t="s">
        <v>1584</v>
      </c>
      <c r="C598" s="11" t="s">
        <v>1585</v>
      </c>
      <c r="D598" s="11" t="s">
        <v>1586</v>
      </c>
      <c r="E598" s="9" t="s">
        <v>1485</v>
      </c>
      <c r="F598" s="11"/>
      <c r="G598" s="13">
        <v>46</v>
      </c>
      <c r="H598" s="9">
        <v>42</v>
      </c>
      <c r="I598" s="9">
        <v>38</v>
      </c>
      <c r="J598" s="9">
        <v>35</v>
      </c>
    </row>
    <row r="599" ht="24" spans="1:10">
      <c r="A599" s="46">
        <v>44</v>
      </c>
      <c r="B599" s="12" t="s">
        <v>1587</v>
      </c>
      <c r="C599" s="11" t="s">
        <v>1588</v>
      </c>
      <c r="D599" s="11" t="s">
        <v>1589</v>
      </c>
      <c r="E599" s="9" t="s">
        <v>1485</v>
      </c>
      <c r="F599" s="11"/>
      <c r="G599" s="13">
        <v>5</v>
      </c>
      <c r="H599" s="9">
        <v>4.5</v>
      </c>
      <c r="I599" s="9">
        <v>4.1</v>
      </c>
      <c r="J599" s="9">
        <v>3.8</v>
      </c>
    </row>
    <row r="600" ht="24" spans="1:10">
      <c r="A600" s="46">
        <v>45</v>
      </c>
      <c r="B600" s="12" t="s">
        <v>1590</v>
      </c>
      <c r="C600" s="11" t="s">
        <v>1591</v>
      </c>
      <c r="D600" s="11" t="s">
        <v>1592</v>
      </c>
      <c r="E600" s="9" t="s">
        <v>1485</v>
      </c>
      <c r="F600" s="11"/>
      <c r="G600" s="13">
        <v>12</v>
      </c>
      <c r="H600" s="9">
        <v>11</v>
      </c>
      <c r="I600" s="9">
        <v>10</v>
      </c>
      <c r="J600" s="9">
        <v>9</v>
      </c>
    </row>
    <row r="601" ht="36" spans="1:10">
      <c r="A601" s="46">
        <v>46</v>
      </c>
      <c r="B601" s="12" t="s">
        <v>1593</v>
      </c>
      <c r="C601" s="11" t="s">
        <v>1594</v>
      </c>
      <c r="D601" s="11" t="s">
        <v>1595</v>
      </c>
      <c r="E601" s="9" t="s">
        <v>1485</v>
      </c>
      <c r="F601" s="11" t="s">
        <v>1596</v>
      </c>
      <c r="G601" s="13" t="s">
        <v>622</v>
      </c>
      <c r="H601" s="13" t="s">
        <v>622</v>
      </c>
      <c r="I601" s="13" t="s">
        <v>622</v>
      </c>
      <c r="J601" s="13" t="s">
        <v>622</v>
      </c>
    </row>
    <row r="602" ht="24" spans="1:10">
      <c r="A602" s="46"/>
      <c r="B602" s="12" t="s">
        <v>1597</v>
      </c>
      <c r="C602" s="11" t="s">
        <v>1598</v>
      </c>
      <c r="D602" s="11"/>
      <c r="E602" s="9" t="s">
        <v>1485</v>
      </c>
      <c r="F602" s="11"/>
      <c r="G602" s="13" t="s">
        <v>622</v>
      </c>
      <c r="H602" s="13" t="s">
        <v>622</v>
      </c>
      <c r="I602" s="13" t="s">
        <v>622</v>
      </c>
      <c r="J602" s="13" t="s">
        <v>622</v>
      </c>
    </row>
    <row r="603" ht="36" spans="1:10">
      <c r="A603" s="46">
        <v>47</v>
      </c>
      <c r="B603" s="12" t="s">
        <v>1599</v>
      </c>
      <c r="C603" s="50" t="s">
        <v>1600</v>
      </c>
      <c r="D603" s="50" t="s">
        <v>1601</v>
      </c>
      <c r="E603" s="9" t="s">
        <v>18</v>
      </c>
      <c r="F603" s="11" t="s">
        <v>621</v>
      </c>
      <c r="G603" s="13" t="s">
        <v>622</v>
      </c>
      <c r="H603" s="13" t="s">
        <v>622</v>
      </c>
      <c r="I603" s="13" t="s">
        <v>622</v>
      </c>
      <c r="J603" s="13" t="s">
        <v>622</v>
      </c>
    </row>
    <row r="604" ht="24" spans="1:10">
      <c r="A604" s="46"/>
      <c r="B604" s="12" t="s">
        <v>1602</v>
      </c>
      <c r="C604" s="50" t="s">
        <v>1603</v>
      </c>
      <c r="D604" s="50"/>
      <c r="E604" s="9" t="s">
        <v>18</v>
      </c>
      <c r="F604" s="11"/>
      <c r="G604" s="13" t="s">
        <v>622</v>
      </c>
      <c r="H604" s="13" t="s">
        <v>622</v>
      </c>
      <c r="I604" s="13" t="s">
        <v>622</v>
      </c>
      <c r="J604" s="13" t="s">
        <v>622</v>
      </c>
    </row>
    <row r="605" ht="36" spans="1:10">
      <c r="A605" s="46">
        <v>48</v>
      </c>
      <c r="B605" s="12" t="s">
        <v>1604</v>
      </c>
      <c r="C605" s="11" t="s">
        <v>1605</v>
      </c>
      <c r="D605" s="22" t="s">
        <v>1606</v>
      </c>
      <c r="E605" s="46" t="s">
        <v>1485</v>
      </c>
      <c r="F605" s="48"/>
      <c r="G605" s="13">
        <v>125</v>
      </c>
      <c r="H605" s="9">
        <v>114</v>
      </c>
      <c r="I605" s="9">
        <v>103</v>
      </c>
      <c r="J605" s="9">
        <v>94</v>
      </c>
    </row>
    <row r="606" ht="60" spans="1:10">
      <c r="A606" s="46">
        <v>49</v>
      </c>
      <c r="B606" s="12" t="s">
        <v>1607</v>
      </c>
      <c r="C606" s="11" t="s">
        <v>1608</v>
      </c>
      <c r="D606" s="11" t="s">
        <v>1609</v>
      </c>
      <c r="E606" s="9" t="s">
        <v>1485</v>
      </c>
      <c r="F606" s="11" t="s">
        <v>1610</v>
      </c>
      <c r="G606" s="13">
        <v>50</v>
      </c>
      <c r="H606" s="9">
        <v>45</v>
      </c>
      <c r="I606" s="9">
        <v>41</v>
      </c>
      <c r="J606" s="9">
        <v>38</v>
      </c>
    </row>
    <row r="607" s="3" customFormat="1" ht="24" spans="1:10">
      <c r="A607" s="46"/>
      <c r="B607" s="12" t="s">
        <v>1611</v>
      </c>
      <c r="C607" s="12" t="s">
        <v>1612</v>
      </c>
      <c r="D607" s="11"/>
      <c r="E607" s="47" t="s">
        <v>1485</v>
      </c>
      <c r="F607" s="11"/>
      <c r="G607" s="13">
        <v>10</v>
      </c>
      <c r="H607" s="9">
        <v>9.1</v>
      </c>
      <c r="I607" s="9">
        <v>8.3</v>
      </c>
      <c r="J607" s="9">
        <v>7.5</v>
      </c>
    </row>
    <row r="608" ht="24" spans="1:10">
      <c r="A608" s="46"/>
      <c r="B608" s="12" t="s">
        <v>1613</v>
      </c>
      <c r="C608" s="11" t="s">
        <v>1614</v>
      </c>
      <c r="D608" s="11"/>
      <c r="E608" s="9" t="s">
        <v>1485</v>
      </c>
      <c r="F608" s="11"/>
      <c r="G608" s="13">
        <v>74</v>
      </c>
      <c r="H608" s="9">
        <v>67</v>
      </c>
      <c r="I608" s="9">
        <v>61</v>
      </c>
      <c r="J608" s="9">
        <v>56</v>
      </c>
    </row>
    <row r="609" ht="36" spans="1:10">
      <c r="A609" s="46">
        <v>50</v>
      </c>
      <c r="B609" s="12" t="s">
        <v>1615</v>
      </c>
      <c r="C609" s="11" t="s">
        <v>1616</v>
      </c>
      <c r="D609" s="11" t="s">
        <v>1617</v>
      </c>
      <c r="E609" s="9" t="s">
        <v>1485</v>
      </c>
      <c r="F609" s="11" t="s">
        <v>1618</v>
      </c>
      <c r="G609" s="13">
        <v>148</v>
      </c>
      <c r="H609" s="9">
        <v>135</v>
      </c>
      <c r="I609" s="9">
        <v>122</v>
      </c>
      <c r="J609" s="9">
        <v>111</v>
      </c>
    </row>
    <row r="610" s="3" customFormat="1" ht="24" spans="1:10">
      <c r="A610" s="46"/>
      <c r="B610" s="12" t="s">
        <v>1619</v>
      </c>
      <c r="C610" s="12" t="s">
        <v>1620</v>
      </c>
      <c r="D610" s="11"/>
      <c r="E610" s="9" t="s">
        <v>1485</v>
      </c>
      <c r="F610" s="11"/>
      <c r="G610" s="13">
        <v>29.6</v>
      </c>
      <c r="H610" s="9">
        <v>26.9</v>
      </c>
      <c r="I610" s="9">
        <v>24.5</v>
      </c>
      <c r="J610" s="9">
        <v>22.2</v>
      </c>
    </row>
    <row r="611" ht="24" spans="1:10">
      <c r="A611" s="46"/>
      <c r="B611" s="12" t="s">
        <v>1621</v>
      </c>
      <c r="C611" s="11" t="s">
        <v>1622</v>
      </c>
      <c r="D611" s="11"/>
      <c r="E611" s="9" t="s">
        <v>1485</v>
      </c>
      <c r="F611" s="11"/>
      <c r="G611" s="13">
        <f>480-148+2</f>
        <v>334</v>
      </c>
      <c r="H611" s="9">
        <v>304</v>
      </c>
      <c r="I611" s="9">
        <v>276</v>
      </c>
      <c r="J611" s="9">
        <v>251</v>
      </c>
    </row>
    <row r="612" ht="24" spans="1:10">
      <c r="A612" s="46"/>
      <c r="B612" s="12" t="s">
        <v>1623</v>
      </c>
      <c r="C612" s="11" t="s">
        <v>1624</v>
      </c>
      <c r="D612" s="11"/>
      <c r="E612" s="9" t="s">
        <v>1485</v>
      </c>
      <c r="F612" s="11"/>
      <c r="G612" s="13">
        <f>G609</f>
        <v>148</v>
      </c>
      <c r="H612" s="9">
        <v>135</v>
      </c>
      <c r="I612" s="9">
        <v>122</v>
      </c>
      <c r="J612" s="9">
        <v>111</v>
      </c>
    </row>
    <row r="613" ht="36" spans="1:10">
      <c r="A613" s="46">
        <v>51</v>
      </c>
      <c r="B613" s="12" t="s">
        <v>1625</v>
      </c>
      <c r="C613" s="11" t="s">
        <v>1626</v>
      </c>
      <c r="D613" s="11" t="s">
        <v>1627</v>
      </c>
      <c r="E613" s="9" t="s">
        <v>1485</v>
      </c>
      <c r="F613" s="11"/>
      <c r="G613" s="13">
        <v>116</v>
      </c>
      <c r="H613" s="9">
        <v>105</v>
      </c>
      <c r="I613" s="9">
        <v>96</v>
      </c>
      <c r="J613" s="9">
        <v>87</v>
      </c>
    </row>
    <row r="614" s="3" customFormat="1" ht="24" spans="1:10">
      <c r="A614" s="46"/>
      <c r="B614" s="12" t="s">
        <v>1628</v>
      </c>
      <c r="C614" s="12" t="s">
        <v>1629</v>
      </c>
      <c r="D614" s="11"/>
      <c r="E614" s="9" t="s">
        <v>1485</v>
      </c>
      <c r="F614" s="11"/>
      <c r="G614" s="13">
        <v>23</v>
      </c>
      <c r="H614" s="9">
        <v>20.9</v>
      </c>
      <c r="I614" s="9">
        <v>19</v>
      </c>
      <c r="J614" s="9">
        <v>17.3</v>
      </c>
    </row>
    <row r="615" s="3" customFormat="1" ht="36" spans="1:10">
      <c r="A615" s="46"/>
      <c r="B615" s="12" t="s">
        <v>1630</v>
      </c>
      <c r="C615" s="11" t="s">
        <v>1631</v>
      </c>
      <c r="D615" s="11"/>
      <c r="E615" s="9" t="s">
        <v>1485</v>
      </c>
      <c r="F615" s="11"/>
      <c r="G615" s="13">
        <f>G613</f>
        <v>116</v>
      </c>
      <c r="H615" s="9">
        <v>105</v>
      </c>
      <c r="I615" s="9">
        <v>96</v>
      </c>
      <c r="J615" s="9">
        <v>87</v>
      </c>
    </row>
    <row r="616" s="3" customFormat="1" ht="36" spans="1:10">
      <c r="A616" s="46">
        <v>52</v>
      </c>
      <c r="B616" s="12" t="s">
        <v>1632</v>
      </c>
      <c r="C616" s="11" t="s">
        <v>1633</v>
      </c>
      <c r="D616" s="11" t="s">
        <v>1634</v>
      </c>
      <c r="E616" s="9" t="s">
        <v>1485</v>
      </c>
      <c r="F616" s="11"/>
      <c r="G616" s="13">
        <v>360</v>
      </c>
      <c r="H616" s="9">
        <v>327</v>
      </c>
      <c r="I616" s="9">
        <v>298</v>
      </c>
      <c r="J616" s="9">
        <v>270</v>
      </c>
    </row>
    <row r="617" s="3" customFormat="1" ht="24" spans="1:10">
      <c r="A617" s="46"/>
      <c r="B617" s="12" t="s">
        <v>1635</v>
      </c>
      <c r="C617" s="12" t="s">
        <v>1636</v>
      </c>
      <c r="D617" s="11"/>
      <c r="E617" s="9" t="s">
        <v>1485</v>
      </c>
      <c r="F617" s="11"/>
      <c r="G617" s="13">
        <v>72</v>
      </c>
      <c r="H617" s="9">
        <v>65.5</v>
      </c>
      <c r="I617" s="9">
        <v>59.5</v>
      </c>
      <c r="J617" s="9">
        <v>54.1</v>
      </c>
    </row>
    <row r="618" s="3" customFormat="1" ht="36" spans="1:10">
      <c r="A618" s="46">
        <v>53</v>
      </c>
      <c r="B618" s="12" t="s">
        <v>1637</v>
      </c>
      <c r="C618" s="11" t="s">
        <v>1638</v>
      </c>
      <c r="D618" s="11" t="s">
        <v>1639</v>
      </c>
      <c r="E618" s="9" t="s">
        <v>1485</v>
      </c>
      <c r="F618" s="11" t="s">
        <v>1640</v>
      </c>
      <c r="G618" s="13">
        <v>36</v>
      </c>
      <c r="H618" s="9">
        <v>33</v>
      </c>
      <c r="I618" s="9">
        <v>30</v>
      </c>
      <c r="J618" s="9">
        <v>27</v>
      </c>
    </row>
    <row r="619" s="3" customFormat="1" ht="24" spans="1:10">
      <c r="A619" s="46"/>
      <c r="B619" s="12" t="s">
        <v>1641</v>
      </c>
      <c r="C619" s="12" t="s">
        <v>1642</v>
      </c>
      <c r="D619" s="11"/>
      <c r="E619" s="9" t="s">
        <v>1485</v>
      </c>
      <c r="F619" s="11"/>
      <c r="G619" s="13">
        <v>7.2</v>
      </c>
      <c r="H619" s="9">
        <v>6.5</v>
      </c>
      <c r="I619" s="9">
        <v>6</v>
      </c>
      <c r="J619" s="9">
        <v>5.4</v>
      </c>
    </row>
    <row r="620" s="3" customFormat="1" ht="36" spans="1:10">
      <c r="A620" s="46">
        <v>54</v>
      </c>
      <c r="B620" s="12" t="s">
        <v>1643</v>
      </c>
      <c r="C620" s="11" t="s">
        <v>1644</v>
      </c>
      <c r="D620" s="11" t="s">
        <v>1645</v>
      </c>
      <c r="E620" s="9" t="s">
        <v>1485</v>
      </c>
      <c r="F620" s="11"/>
      <c r="G620" s="13">
        <v>260</v>
      </c>
      <c r="H620" s="9">
        <v>236</v>
      </c>
      <c r="I620" s="9">
        <v>215</v>
      </c>
      <c r="J620" s="9">
        <v>195</v>
      </c>
    </row>
    <row r="621" s="3" customFormat="1" ht="24" spans="1:10">
      <c r="A621" s="46"/>
      <c r="B621" s="12" t="s">
        <v>1646</v>
      </c>
      <c r="C621" s="12" t="s">
        <v>1647</v>
      </c>
      <c r="D621" s="11"/>
      <c r="E621" s="9" t="s">
        <v>1485</v>
      </c>
      <c r="F621" s="11"/>
      <c r="G621" s="13">
        <v>52</v>
      </c>
      <c r="H621" s="9">
        <v>47.3</v>
      </c>
      <c r="I621" s="9">
        <v>43</v>
      </c>
      <c r="J621" s="9">
        <v>39.1</v>
      </c>
    </row>
    <row r="622" ht="36" spans="1:10">
      <c r="A622" s="46">
        <v>55</v>
      </c>
      <c r="B622" s="12" t="s">
        <v>1648</v>
      </c>
      <c r="C622" s="11" t="s">
        <v>1649</v>
      </c>
      <c r="D622" s="11" t="s">
        <v>1650</v>
      </c>
      <c r="E622" s="9" t="s">
        <v>1485</v>
      </c>
      <c r="F622" s="11" t="s">
        <v>1651</v>
      </c>
      <c r="G622" s="13">
        <v>900</v>
      </c>
      <c r="H622" s="9">
        <v>818</v>
      </c>
      <c r="I622" s="9">
        <v>744</v>
      </c>
      <c r="J622" s="9">
        <v>676</v>
      </c>
    </row>
    <row r="623" s="3" customFormat="1" ht="24" spans="1:10">
      <c r="A623" s="46"/>
      <c r="B623" s="12" t="s">
        <v>1652</v>
      </c>
      <c r="C623" s="12" t="s">
        <v>1653</v>
      </c>
      <c r="D623" s="11"/>
      <c r="E623" s="9" t="s">
        <v>1485</v>
      </c>
      <c r="F623" s="11"/>
      <c r="G623" s="13">
        <v>180</v>
      </c>
      <c r="H623" s="9">
        <v>163.6</v>
      </c>
      <c r="I623" s="9">
        <v>148.8</v>
      </c>
      <c r="J623" s="9">
        <v>135.2</v>
      </c>
    </row>
    <row r="624" s="3" customFormat="1" ht="48" spans="1:10">
      <c r="A624" s="46">
        <v>56</v>
      </c>
      <c r="B624" s="12" t="s">
        <v>1654</v>
      </c>
      <c r="C624" s="11" t="s">
        <v>1655</v>
      </c>
      <c r="D624" s="11" t="s">
        <v>1656</v>
      </c>
      <c r="E624" s="9" t="s">
        <v>1485</v>
      </c>
      <c r="F624" s="11"/>
      <c r="G624" s="13">
        <v>243</v>
      </c>
      <c r="H624" s="9">
        <v>221</v>
      </c>
      <c r="I624" s="9">
        <v>201</v>
      </c>
      <c r="J624" s="9">
        <v>183</v>
      </c>
    </row>
    <row r="625" s="3" customFormat="1" ht="28" customHeight="1" spans="1:10">
      <c r="A625" s="46"/>
      <c r="B625" s="12" t="s">
        <v>1657</v>
      </c>
      <c r="C625" s="12" t="s">
        <v>1658</v>
      </c>
      <c r="D625" s="11"/>
      <c r="E625" s="9" t="s">
        <v>1485</v>
      </c>
      <c r="F625" s="11"/>
      <c r="G625" s="13">
        <v>48.6</v>
      </c>
      <c r="H625" s="9">
        <v>44.2</v>
      </c>
      <c r="I625" s="9">
        <v>40.2</v>
      </c>
      <c r="J625" s="9">
        <v>36.5</v>
      </c>
    </row>
    <row r="626" s="3" customFormat="1" ht="24" spans="1:10">
      <c r="A626" s="46"/>
      <c r="B626" s="12" t="s">
        <v>1659</v>
      </c>
      <c r="C626" s="11" t="s">
        <v>1660</v>
      </c>
      <c r="D626" s="11"/>
      <c r="E626" s="9" t="s">
        <v>1485</v>
      </c>
      <c r="F626" s="11"/>
      <c r="G626" s="13">
        <f>G624</f>
        <v>243</v>
      </c>
      <c r="H626" s="9">
        <v>221</v>
      </c>
      <c r="I626" s="9">
        <v>201</v>
      </c>
      <c r="J626" s="9">
        <v>183</v>
      </c>
    </row>
    <row r="627" ht="36" spans="1:10">
      <c r="A627" s="46">
        <v>57</v>
      </c>
      <c r="B627" s="12" t="s">
        <v>1661</v>
      </c>
      <c r="C627" s="11" t="s">
        <v>1662</v>
      </c>
      <c r="D627" s="11" t="s">
        <v>1663</v>
      </c>
      <c r="E627" s="9" t="s">
        <v>1664</v>
      </c>
      <c r="F627" s="11"/>
      <c r="G627" s="13">
        <v>205</v>
      </c>
      <c r="H627" s="9">
        <v>186</v>
      </c>
      <c r="I627" s="9">
        <v>169</v>
      </c>
      <c r="J627" s="9">
        <v>154</v>
      </c>
    </row>
    <row r="628" s="3" customFormat="1" ht="24" spans="1:10">
      <c r="A628" s="46"/>
      <c r="B628" s="12" t="s">
        <v>1665</v>
      </c>
      <c r="C628" s="12" t="s">
        <v>1666</v>
      </c>
      <c r="D628" s="11"/>
      <c r="E628" s="9" t="s">
        <v>1664</v>
      </c>
      <c r="F628" s="11"/>
      <c r="G628" s="13">
        <v>41</v>
      </c>
      <c r="H628" s="9">
        <v>37.3</v>
      </c>
      <c r="I628" s="9">
        <v>33.9</v>
      </c>
      <c r="J628" s="9">
        <v>30.8</v>
      </c>
    </row>
    <row r="629" s="3" customFormat="1" ht="36" spans="1:10">
      <c r="A629" s="46"/>
      <c r="B629" s="12" t="s">
        <v>1667</v>
      </c>
      <c r="C629" s="11" t="s">
        <v>1668</v>
      </c>
      <c r="D629" s="51"/>
      <c r="E629" s="9" t="s">
        <v>1664</v>
      </c>
      <c r="F629" s="51"/>
      <c r="G629" s="13">
        <f>G627</f>
        <v>205</v>
      </c>
      <c r="H629" s="9">
        <v>186</v>
      </c>
      <c r="I629" s="9">
        <v>169</v>
      </c>
      <c r="J629" s="9">
        <v>154</v>
      </c>
    </row>
    <row r="630" s="3" customFormat="1" ht="24" spans="1:10">
      <c r="A630" s="46">
        <v>58</v>
      </c>
      <c r="B630" s="12" t="s">
        <v>1669</v>
      </c>
      <c r="C630" s="11" t="s">
        <v>1670</v>
      </c>
      <c r="D630" s="11" t="s">
        <v>1671</v>
      </c>
      <c r="E630" s="9" t="s">
        <v>18</v>
      </c>
      <c r="F630" s="11"/>
      <c r="G630" s="13">
        <v>252</v>
      </c>
      <c r="H630" s="9">
        <v>229</v>
      </c>
      <c r="I630" s="9">
        <v>208</v>
      </c>
      <c r="J630" s="9">
        <v>189</v>
      </c>
    </row>
    <row r="631" s="3" customFormat="1" ht="24" spans="1:10">
      <c r="A631" s="46"/>
      <c r="B631" s="12" t="s">
        <v>1672</v>
      </c>
      <c r="C631" s="12" t="s">
        <v>1673</v>
      </c>
      <c r="D631" s="11"/>
      <c r="E631" s="9" t="s">
        <v>18</v>
      </c>
      <c r="F631" s="11"/>
      <c r="G631" s="13">
        <v>50</v>
      </c>
      <c r="H631" s="9">
        <v>45.5</v>
      </c>
      <c r="I631" s="9">
        <v>41.3</v>
      </c>
      <c r="J631" s="9">
        <v>37.6</v>
      </c>
    </row>
    <row r="632" s="3" customFormat="1" ht="36" spans="1:10">
      <c r="A632" s="46">
        <v>59</v>
      </c>
      <c r="B632" s="12" t="s">
        <v>1674</v>
      </c>
      <c r="C632" s="11" t="s">
        <v>1675</v>
      </c>
      <c r="D632" s="11" t="s">
        <v>1676</v>
      </c>
      <c r="E632" s="9" t="s">
        <v>18</v>
      </c>
      <c r="F632" s="11"/>
      <c r="G632" s="13">
        <v>810</v>
      </c>
      <c r="H632" s="9">
        <v>736</v>
      </c>
      <c r="I632" s="9">
        <v>669</v>
      </c>
      <c r="J632" s="9">
        <v>609</v>
      </c>
    </row>
    <row r="633" s="3" customFormat="1" ht="24" spans="1:10">
      <c r="A633" s="46"/>
      <c r="B633" s="12" t="s">
        <v>1677</v>
      </c>
      <c r="C633" s="12" t="s">
        <v>1678</v>
      </c>
      <c r="D633" s="11"/>
      <c r="E633" s="47" t="s">
        <v>18</v>
      </c>
      <c r="F633" s="11"/>
      <c r="G633" s="13">
        <v>162</v>
      </c>
      <c r="H633" s="9">
        <v>147.3</v>
      </c>
      <c r="I633" s="9">
        <v>133.9</v>
      </c>
      <c r="J633" s="9">
        <v>121.7</v>
      </c>
    </row>
    <row r="634" s="3" customFormat="1" ht="36" spans="1:10">
      <c r="A634" s="46">
        <v>60</v>
      </c>
      <c r="B634" s="12" t="s">
        <v>1679</v>
      </c>
      <c r="C634" s="11" t="s">
        <v>1680</v>
      </c>
      <c r="D634" s="11" t="s">
        <v>1681</v>
      </c>
      <c r="E634" s="9" t="s">
        <v>18</v>
      </c>
      <c r="F634" s="11"/>
      <c r="G634" s="13">
        <v>390</v>
      </c>
      <c r="H634" s="9">
        <v>355</v>
      </c>
      <c r="I634" s="9">
        <v>322</v>
      </c>
      <c r="J634" s="9">
        <v>293</v>
      </c>
    </row>
    <row r="635" s="3" customFormat="1" ht="24" spans="1:10">
      <c r="A635" s="46"/>
      <c r="B635" s="12" t="s">
        <v>1682</v>
      </c>
      <c r="C635" s="12" t="s">
        <v>1683</v>
      </c>
      <c r="D635" s="11"/>
      <c r="E635" s="9" t="s">
        <v>18</v>
      </c>
      <c r="F635" s="11"/>
      <c r="G635" s="13">
        <v>78</v>
      </c>
      <c r="H635" s="9">
        <v>70.9</v>
      </c>
      <c r="I635" s="9">
        <v>64.5</v>
      </c>
      <c r="J635" s="9">
        <v>58.6</v>
      </c>
    </row>
    <row r="636" ht="36" spans="1:10">
      <c r="A636" s="46">
        <v>61</v>
      </c>
      <c r="B636" s="12" t="s">
        <v>1684</v>
      </c>
      <c r="C636" s="11" t="s">
        <v>1685</v>
      </c>
      <c r="D636" s="11" t="s">
        <v>1686</v>
      </c>
      <c r="E636" s="9" t="s">
        <v>1664</v>
      </c>
      <c r="F636" s="11"/>
      <c r="G636" s="13">
        <v>420</v>
      </c>
      <c r="H636" s="9">
        <v>382</v>
      </c>
      <c r="I636" s="9">
        <v>347</v>
      </c>
      <c r="J636" s="9">
        <v>316</v>
      </c>
    </row>
    <row r="637" s="3" customFormat="1" ht="24" spans="1:10">
      <c r="A637" s="46"/>
      <c r="B637" s="12" t="s">
        <v>1687</v>
      </c>
      <c r="C637" s="12" t="s">
        <v>1688</v>
      </c>
      <c r="D637" s="11"/>
      <c r="E637" s="9" t="s">
        <v>1664</v>
      </c>
      <c r="F637" s="11"/>
      <c r="G637" s="13">
        <v>84</v>
      </c>
      <c r="H637" s="9">
        <v>76.4</v>
      </c>
      <c r="I637" s="9">
        <v>69.4</v>
      </c>
      <c r="J637" s="9">
        <v>63.1</v>
      </c>
    </row>
    <row r="638" s="3" customFormat="1" ht="24" spans="1:10">
      <c r="A638" s="46">
        <v>62</v>
      </c>
      <c r="B638" s="12" t="s">
        <v>1689</v>
      </c>
      <c r="C638" s="11" t="s">
        <v>1690</v>
      </c>
      <c r="D638" s="11" t="s">
        <v>1691</v>
      </c>
      <c r="E638" s="9" t="s">
        <v>18</v>
      </c>
      <c r="F638" s="11" t="s">
        <v>1692</v>
      </c>
      <c r="G638" s="13">
        <v>390</v>
      </c>
      <c r="H638" s="9">
        <v>355</v>
      </c>
      <c r="I638" s="9">
        <v>322</v>
      </c>
      <c r="J638" s="9">
        <v>293</v>
      </c>
    </row>
    <row r="639" s="3" customFormat="1" ht="24" spans="1:10">
      <c r="A639" s="46"/>
      <c r="B639" s="12" t="s">
        <v>1693</v>
      </c>
      <c r="C639" s="12" t="s">
        <v>1694</v>
      </c>
      <c r="D639" s="11"/>
      <c r="E639" s="9" t="s">
        <v>18</v>
      </c>
      <c r="F639" s="11"/>
      <c r="G639" s="13">
        <v>78</v>
      </c>
      <c r="H639" s="9">
        <v>70.9</v>
      </c>
      <c r="I639" s="9">
        <v>64.5</v>
      </c>
      <c r="J639" s="9">
        <v>58.6</v>
      </c>
    </row>
    <row r="640" s="3" customFormat="1" ht="24" spans="1:10">
      <c r="A640" s="46">
        <v>63</v>
      </c>
      <c r="B640" s="12" t="s">
        <v>1695</v>
      </c>
      <c r="C640" s="11" t="s">
        <v>1696</v>
      </c>
      <c r="D640" s="11" t="s">
        <v>1697</v>
      </c>
      <c r="E640" s="9" t="s">
        <v>18</v>
      </c>
      <c r="F640" s="11" t="s">
        <v>1698</v>
      </c>
      <c r="G640" s="13">
        <v>15</v>
      </c>
      <c r="H640" s="9">
        <v>14</v>
      </c>
      <c r="I640" s="9">
        <v>12</v>
      </c>
      <c r="J640" s="9">
        <v>11</v>
      </c>
    </row>
    <row r="641" s="3" customFormat="1" ht="24" spans="1:10">
      <c r="A641" s="46"/>
      <c r="B641" s="12" t="s">
        <v>1699</v>
      </c>
      <c r="C641" s="12" t="s">
        <v>1694</v>
      </c>
      <c r="D641" s="11"/>
      <c r="E641" s="9" t="s">
        <v>18</v>
      </c>
      <c r="F641" s="11"/>
      <c r="G641" s="13">
        <v>3</v>
      </c>
      <c r="H641" s="9">
        <v>2.7</v>
      </c>
      <c r="I641" s="9">
        <v>2.5</v>
      </c>
      <c r="J641" s="9">
        <v>2.3</v>
      </c>
    </row>
    <row r="642" s="3" customFormat="1" ht="36" spans="1:10">
      <c r="A642" s="46">
        <v>64</v>
      </c>
      <c r="B642" s="12" t="s">
        <v>1700</v>
      </c>
      <c r="C642" s="11" t="s">
        <v>1701</v>
      </c>
      <c r="D642" s="11" t="s">
        <v>1702</v>
      </c>
      <c r="E642" s="9" t="s">
        <v>1485</v>
      </c>
      <c r="F642" s="11" t="s">
        <v>1703</v>
      </c>
      <c r="G642" s="13">
        <v>128</v>
      </c>
      <c r="H642" s="9">
        <v>116</v>
      </c>
      <c r="I642" s="9">
        <v>106</v>
      </c>
      <c r="J642" s="9">
        <v>96</v>
      </c>
    </row>
    <row r="643" s="3" customFormat="1" ht="24" spans="1:10">
      <c r="A643" s="46"/>
      <c r="B643" s="12" t="s">
        <v>1704</v>
      </c>
      <c r="C643" s="12" t="s">
        <v>1705</v>
      </c>
      <c r="D643" s="11"/>
      <c r="E643" s="9" t="s">
        <v>1485</v>
      </c>
      <c r="F643" s="11"/>
      <c r="G643" s="13">
        <v>25.6</v>
      </c>
      <c r="H643" s="9">
        <v>23.3</v>
      </c>
      <c r="I643" s="9">
        <v>21.2</v>
      </c>
      <c r="J643" s="9">
        <v>19.2</v>
      </c>
    </row>
    <row r="644" ht="24" spans="1:10">
      <c r="A644" s="46"/>
      <c r="B644" s="12" t="s">
        <v>1706</v>
      </c>
      <c r="C644" s="11" t="s">
        <v>1707</v>
      </c>
      <c r="D644" s="11"/>
      <c r="E644" s="9" t="s">
        <v>1485</v>
      </c>
      <c r="F644" s="11"/>
      <c r="G644" s="13">
        <v>128</v>
      </c>
      <c r="H644" s="9">
        <v>116</v>
      </c>
      <c r="I644" s="9">
        <v>106</v>
      </c>
      <c r="J644" s="9">
        <v>96</v>
      </c>
    </row>
    <row r="645" ht="36" spans="1:10">
      <c r="A645" s="46">
        <v>65</v>
      </c>
      <c r="B645" s="12" t="s">
        <v>1708</v>
      </c>
      <c r="C645" s="11" t="s">
        <v>1709</v>
      </c>
      <c r="D645" s="11" t="s">
        <v>1710</v>
      </c>
      <c r="E645" s="9" t="s">
        <v>1468</v>
      </c>
      <c r="F645" s="11"/>
      <c r="G645" s="13">
        <v>360</v>
      </c>
      <c r="H645" s="9">
        <v>327</v>
      </c>
      <c r="I645" s="9">
        <v>298</v>
      </c>
      <c r="J645" s="9">
        <v>270</v>
      </c>
    </row>
    <row r="646" ht="24" spans="1:10">
      <c r="A646" s="46"/>
      <c r="B646" s="12" t="s">
        <v>1711</v>
      </c>
      <c r="C646" s="11" t="s">
        <v>1712</v>
      </c>
      <c r="D646" s="11"/>
      <c r="E646" s="9" t="s">
        <v>1468</v>
      </c>
      <c r="F646" s="11"/>
      <c r="G646" s="13">
        <v>72</v>
      </c>
      <c r="H646" s="9">
        <v>65.5</v>
      </c>
      <c r="I646" s="9">
        <v>59.5</v>
      </c>
      <c r="J646" s="9">
        <v>54.1</v>
      </c>
    </row>
    <row r="647" ht="24" spans="1:10">
      <c r="A647" s="46">
        <v>66</v>
      </c>
      <c r="B647" s="12" t="s">
        <v>1713</v>
      </c>
      <c r="C647" s="11" t="s">
        <v>1714</v>
      </c>
      <c r="D647" s="11" t="s">
        <v>1715</v>
      </c>
      <c r="E647" s="9" t="s">
        <v>1468</v>
      </c>
      <c r="F647" s="14"/>
      <c r="G647" s="13">
        <v>95</v>
      </c>
      <c r="H647" s="9">
        <v>86</v>
      </c>
      <c r="I647" s="9">
        <v>79</v>
      </c>
      <c r="J647" s="9">
        <v>71</v>
      </c>
    </row>
    <row r="648" ht="24" spans="1:10">
      <c r="A648" s="46"/>
      <c r="B648" s="12" t="s">
        <v>1716</v>
      </c>
      <c r="C648" s="11" t="s">
        <v>1717</v>
      </c>
      <c r="D648" s="11"/>
      <c r="E648" s="9" t="s">
        <v>1468</v>
      </c>
      <c r="F648" s="14"/>
      <c r="G648" s="13">
        <f>G647*0.2</f>
        <v>19</v>
      </c>
      <c r="H648" s="9">
        <v>17.3</v>
      </c>
      <c r="I648" s="9">
        <v>15.7</v>
      </c>
      <c r="J648" s="9">
        <v>14.3</v>
      </c>
    </row>
    <row r="649" ht="36" spans="1:10">
      <c r="A649" s="46">
        <v>67</v>
      </c>
      <c r="B649" s="12" t="s">
        <v>1718</v>
      </c>
      <c r="C649" s="11" t="s">
        <v>1719</v>
      </c>
      <c r="D649" s="11" t="s">
        <v>1720</v>
      </c>
      <c r="E649" s="9" t="s">
        <v>1485</v>
      </c>
      <c r="F649" s="11"/>
      <c r="G649" s="13">
        <v>195</v>
      </c>
      <c r="H649" s="9">
        <v>177</v>
      </c>
      <c r="I649" s="9">
        <v>161</v>
      </c>
      <c r="J649" s="9">
        <v>147</v>
      </c>
    </row>
    <row r="650" ht="24" spans="1:10">
      <c r="A650" s="46"/>
      <c r="B650" s="12" t="s">
        <v>1721</v>
      </c>
      <c r="C650" s="12" t="s">
        <v>1722</v>
      </c>
      <c r="D650" s="11"/>
      <c r="E650" s="9" t="s">
        <v>1485</v>
      </c>
      <c r="F650" s="11"/>
      <c r="G650" s="13">
        <v>39</v>
      </c>
      <c r="H650" s="9">
        <v>35.5</v>
      </c>
      <c r="I650" s="9">
        <v>32.2</v>
      </c>
      <c r="J650" s="9">
        <v>29.3</v>
      </c>
    </row>
    <row r="651" ht="24" spans="1:10">
      <c r="A651" s="46">
        <v>68</v>
      </c>
      <c r="B651" s="12" t="s">
        <v>1723</v>
      </c>
      <c r="C651" s="11" t="s">
        <v>1724</v>
      </c>
      <c r="D651" s="11" t="s">
        <v>1725</v>
      </c>
      <c r="E651" s="9" t="s">
        <v>18</v>
      </c>
      <c r="F651" s="11"/>
      <c r="G651" s="13">
        <v>25.3</v>
      </c>
      <c r="H651" s="9">
        <v>23</v>
      </c>
      <c r="I651" s="9">
        <v>21</v>
      </c>
      <c r="J651" s="9">
        <v>19</v>
      </c>
    </row>
    <row r="652" ht="24" spans="1:10">
      <c r="A652" s="46"/>
      <c r="B652" s="12" t="s">
        <v>1726</v>
      </c>
      <c r="C652" s="12" t="s">
        <v>1727</v>
      </c>
      <c r="D652" s="11"/>
      <c r="E652" s="9" t="s">
        <v>18</v>
      </c>
      <c r="F652" s="11"/>
      <c r="G652" s="13">
        <v>5</v>
      </c>
      <c r="H652" s="9">
        <v>4.5</v>
      </c>
      <c r="I652" s="9">
        <v>4.1</v>
      </c>
      <c r="J652" s="9">
        <v>3.8</v>
      </c>
    </row>
    <row r="653" ht="36" spans="1:10">
      <c r="A653" s="46">
        <v>69</v>
      </c>
      <c r="B653" s="12" t="s">
        <v>1728</v>
      </c>
      <c r="C653" s="11" t="s">
        <v>1729</v>
      </c>
      <c r="D653" s="11" t="s">
        <v>1730</v>
      </c>
      <c r="E653" s="9" t="s">
        <v>1731</v>
      </c>
      <c r="F653" s="11"/>
      <c r="G653" s="13">
        <v>195</v>
      </c>
      <c r="H653" s="9">
        <v>177</v>
      </c>
      <c r="I653" s="9">
        <v>161</v>
      </c>
      <c r="J653" s="9">
        <v>147</v>
      </c>
    </row>
    <row r="654" s="3" customFormat="1" ht="24" spans="1:10">
      <c r="A654" s="46"/>
      <c r="B654" s="12" t="s">
        <v>1732</v>
      </c>
      <c r="C654" s="12" t="s">
        <v>1733</v>
      </c>
      <c r="D654" s="11"/>
      <c r="E654" s="9" t="s">
        <v>1731</v>
      </c>
      <c r="F654" s="11"/>
      <c r="G654" s="13">
        <v>39</v>
      </c>
      <c r="H654" s="9">
        <v>35.5</v>
      </c>
      <c r="I654" s="9">
        <v>32.2</v>
      </c>
      <c r="J654" s="9">
        <v>29.3</v>
      </c>
    </row>
    <row r="655" s="3" customFormat="1" ht="36" spans="1:10">
      <c r="A655" s="46">
        <v>70</v>
      </c>
      <c r="B655" s="12" t="s">
        <v>1734</v>
      </c>
      <c r="C655" s="11" t="s">
        <v>1735</v>
      </c>
      <c r="D655" s="11" t="s">
        <v>1736</v>
      </c>
      <c r="E655" s="9" t="s">
        <v>18</v>
      </c>
      <c r="F655" s="11"/>
      <c r="G655" s="13">
        <v>100</v>
      </c>
      <c r="H655" s="9">
        <v>91</v>
      </c>
      <c r="I655" s="9">
        <v>83</v>
      </c>
      <c r="J655" s="9">
        <v>75</v>
      </c>
    </row>
    <row r="656" s="3" customFormat="1" ht="48" spans="1:10">
      <c r="A656" s="46">
        <v>71</v>
      </c>
      <c r="B656" s="12" t="s">
        <v>1737</v>
      </c>
      <c r="C656" s="11" t="s">
        <v>1738</v>
      </c>
      <c r="D656" s="11" t="s">
        <v>1739</v>
      </c>
      <c r="E656" s="9" t="s">
        <v>18</v>
      </c>
      <c r="F656" s="11" t="s">
        <v>1740</v>
      </c>
      <c r="G656" s="13">
        <v>488</v>
      </c>
      <c r="H656" s="9">
        <v>444</v>
      </c>
      <c r="I656" s="9">
        <v>403</v>
      </c>
      <c r="J656" s="9">
        <v>367</v>
      </c>
    </row>
    <row r="657" s="3" customFormat="1" ht="24" spans="1:10">
      <c r="A657" s="46"/>
      <c r="B657" s="12" t="s">
        <v>1741</v>
      </c>
      <c r="C657" s="12" t="s">
        <v>1742</v>
      </c>
      <c r="D657" s="11"/>
      <c r="E657" s="9" t="s">
        <v>18</v>
      </c>
      <c r="F657" s="11"/>
      <c r="G657" s="13">
        <v>97.6</v>
      </c>
      <c r="H657" s="9">
        <v>88.7</v>
      </c>
      <c r="I657" s="9">
        <v>80.7</v>
      </c>
      <c r="J657" s="9">
        <v>73.3</v>
      </c>
    </row>
    <row r="658" ht="36" spans="1:10">
      <c r="A658" s="46"/>
      <c r="B658" s="12" t="s">
        <v>1743</v>
      </c>
      <c r="C658" s="11" t="s">
        <v>1744</v>
      </c>
      <c r="D658" s="11"/>
      <c r="E658" s="9" t="s">
        <v>18</v>
      </c>
      <c r="F658" s="11"/>
      <c r="G658" s="13">
        <f>G656</f>
        <v>488</v>
      </c>
      <c r="H658" s="9">
        <v>444</v>
      </c>
      <c r="I658" s="9">
        <v>403</v>
      </c>
      <c r="J658" s="9">
        <v>367</v>
      </c>
    </row>
    <row r="659" ht="48" spans="1:10">
      <c r="A659" s="46">
        <v>72</v>
      </c>
      <c r="B659" s="12" t="s">
        <v>1745</v>
      </c>
      <c r="C659" s="11" t="s">
        <v>1746</v>
      </c>
      <c r="D659" s="11" t="s">
        <v>1747</v>
      </c>
      <c r="E659" s="9" t="s">
        <v>37</v>
      </c>
      <c r="F659" s="11"/>
      <c r="G659" s="13">
        <v>580</v>
      </c>
      <c r="H659" s="9">
        <v>527</v>
      </c>
      <c r="I659" s="9">
        <v>479</v>
      </c>
      <c r="J659" s="9">
        <v>436</v>
      </c>
    </row>
    <row r="660" s="3" customFormat="1" ht="24" spans="1:10">
      <c r="A660" s="46"/>
      <c r="B660" s="12" t="s">
        <v>1748</v>
      </c>
      <c r="C660" s="12" t="s">
        <v>1749</v>
      </c>
      <c r="D660" s="11"/>
      <c r="E660" s="9" t="s">
        <v>37</v>
      </c>
      <c r="F660" s="11"/>
      <c r="G660" s="13">
        <v>116</v>
      </c>
      <c r="H660" s="9">
        <v>105.5</v>
      </c>
      <c r="I660" s="9">
        <v>95.9</v>
      </c>
      <c r="J660" s="9">
        <v>87.2</v>
      </c>
    </row>
    <row r="661" s="3" customFormat="1" ht="36" spans="1:10">
      <c r="A661" s="46">
        <v>73</v>
      </c>
      <c r="B661" s="12" t="s">
        <v>1750</v>
      </c>
      <c r="C661" s="22" t="s">
        <v>1751</v>
      </c>
      <c r="D661" s="11" t="s">
        <v>1752</v>
      </c>
      <c r="E661" s="9" t="s">
        <v>1753</v>
      </c>
      <c r="F661" s="11"/>
      <c r="G661" s="13">
        <v>315</v>
      </c>
      <c r="H661" s="9">
        <v>286</v>
      </c>
      <c r="I661" s="9">
        <v>260</v>
      </c>
      <c r="J661" s="9">
        <v>237</v>
      </c>
    </row>
    <row r="662" s="3" customFormat="1" ht="24" spans="1:10">
      <c r="A662" s="46"/>
      <c r="B662" s="12" t="s">
        <v>1754</v>
      </c>
      <c r="C662" s="12" t="s">
        <v>1755</v>
      </c>
      <c r="D662" s="11"/>
      <c r="E662" s="9" t="s">
        <v>1753</v>
      </c>
      <c r="F662" s="11"/>
      <c r="G662" s="13">
        <v>63</v>
      </c>
      <c r="H662" s="9">
        <v>57.3</v>
      </c>
      <c r="I662" s="9">
        <v>52.1</v>
      </c>
      <c r="J662" s="9">
        <v>47.3</v>
      </c>
    </row>
    <row r="663" ht="48" spans="1:10">
      <c r="A663" s="46">
        <v>74</v>
      </c>
      <c r="B663" s="12" t="s">
        <v>1756</v>
      </c>
      <c r="C663" s="11" t="s">
        <v>1757</v>
      </c>
      <c r="D663" s="11" t="s">
        <v>1758</v>
      </c>
      <c r="E663" s="9" t="s">
        <v>18</v>
      </c>
      <c r="F663" s="11"/>
      <c r="G663" s="13">
        <v>540</v>
      </c>
      <c r="H663" s="9">
        <v>491</v>
      </c>
      <c r="I663" s="9">
        <v>446</v>
      </c>
      <c r="J663" s="9">
        <v>406</v>
      </c>
    </row>
    <row r="664" ht="36" spans="1:10">
      <c r="A664" s="46">
        <v>75</v>
      </c>
      <c r="B664" s="12" t="s">
        <v>1759</v>
      </c>
      <c r="C664" s="11" t="s">
        <v>1760</v>
      </c>
      <c r="D664" s="11" t="s">
        <v>1761</v>
      </c>
      <c r="E664" s="9" t="s">
        <v>1753</v>
      </c>
      <c r="F664" s="11"/>
      <c r="G664" s="13">
        <v>155</v>
      </c>
      <c r="H664" s="9">
        <v>141</v>
      </c>
      <c r="I664" s="9">
        <v>128</v>
      </c>
      <c r="J664" s="9">
        <v>116</v>
      </c>
    </row>
    <row r="665" ht="60" spans="1:10">
      <c r="A665" s="46">
        <v>76</v>
      </c>
      <c r="B665" s="12" t="s">
        <v>1762</v>
      </c>
      <c r="C665" s="11" t="s">
        <v>1763</v>
      </c>
      <c r="D665" s="11" t="s">
        <v>1764</v>
      </c>
      <c r="E665" s="9" t="s">
        <v>1753</v>
      </c>
      <c r="F665" s="11" t="s">
        <v>1765</v>
      </c>
      <c r="G665" s="13" t="s">
        <v>622</v>
      </c>
      <c r="H665" s="13" t="s">
        <v>622</v>
      </c>
      <c r="I665" s="13" t="s">
        <v>622</v>
      </c>
      <c r="J665" s="13" t="s">
        <v>622</v>
      </c>
    </row>
    <row r="666" ht="24" spans="1:10">
      <c r="A666" s="46"/>
      <c r="B666" s="12" t="s">
        <v>1766</v>
      </c>
      <c r="C666" s="11" t="s">
        <v>1767</v>
      </c>
      <c r="D666" s="11"/>
      <c r="E666" s="9" t="s">
        <v>1753</v>
      </c>
      <c r="F666" s="11"/>
      <c r="G666" s="13" t="s">
        <v>622</v>
      </c>
      <c r="H666" s="13" t="s">
        <v>622</v>
      </c>
      <c r="I666" s="13" t="s">
        <v>622</v>
      </c>
      <c r="J666" s="13" t="s">
        <v>622</v>
      </c>
    </row>
    <row r="667" ht="36" spans="1:10">
      <c r="A667" s="46"/>
      <c r="B667" s="12" t="s">
        <v>1768</v>
      </c>
      <c r="C667" s="11" t="s">
        <v>1769</v>
      </c>
      <c r="D667" s="11"/>
      <c r="E667" s="9" t="s">
        <v>1753</v>
      </c>
      <c r="F667" s="11"/>
      <c r="G667" s="13" t="s">
        <v>622</v>
      </c>
      <c r="H667" s="13" t="s">
        <v>622</v>
      </c>
      <c r="I667" s="13" t="s">
        <v>622</v>
      </c>
      <c r="J667" s="13" t="s">
        <v>622</v>
      </c>
    </row>
    <row r="668" ht="36" spans="1:10">
      <c r="A668" s="46">
        <v>77</v>
      </c>
      <c r="B668" s="12" t="s">
        <v>1770</v>
      </c>
      <c r="C668" s="11" t="s">
        <v>1771</v>
      </c>
      <c r="D668" s="11" t="s">
        <v>1772</v>
      </c>
      <c r="E668" s="9" t="s">
        <v>1509</v>
      </c>
      <c r="F668" s="11"/>
      <c r="G668" s="13" t="s">
        <v>622</v>
      </c>
      <c r="H668" s="13" t="s">
        <v>622</v>
      </c>
      <c r="I668" s="13" t="s">
        <v>622</v>
      </c>
      <c r="J668" s="13" t="s">
        <v>622</v>
      </c>
    </row>
    <row r="669" ht="24" spans="1:10">
      <c r="A669" s="46"/>
      <c r="B669" s="12" t="s">
        <v>1773</v>
      </c>
      <c r="C669" s="11" t="s">
        <v>1774</v>
      </c>
      <c r="D669" s="11"/>
      <c r="E669" s="9" t="s">
        <v>1509</v>
      </c>
      <c r="F669" s="11"/>
      <c r="G669" s="13" t="s">
        <v>622</v>
      </c>
      <c r="H669" s="13" t="s">
        <v>622</v>
      </c>
      <c r="I669" s="13" t="s">
        <v>622</v>
      </c>
      <c r="J669" s="13" t="s">
        <v>622</v>
      </c>
    </row>
    <row r="670" ht="36" spans="1:10">
      <c r="A670" s="46">
        <v>78</v>
      </c>
      <c r="B670" s="12" t="s">
        <v>1775</v>
      </c>
      <c r="C670" s="11" t="s">
        <v>1776</v>
      </c>
      <c r="D670" s="11" t="s">
        <v>1777</v>
      </c>
      <c r="E670" s="9" t="s">
        <v>1753</v>
      </c>
      <c r="F670" s="11"/>
      <c r="G670" s="13" t="s">
        <v>622</v>
      </c>
      <c r="H670" s="13" t="s">
        <v>622</v>
      </c>
      <c r="I670" s="13" t="s">
        <v>622</v>
      </c>
      <c r="J670" s="13" t="s">
        <v>622</v>
      </c>
    </row>
    <row r="671" ht="24" spans="1:10">
      <c r="A671" s="46"/>
      <c r="B671" s="12" t="s">
        <v>1778</v>
      </c>
      <c r="C671" s="11" t="s">
        <v>1779</v>
      </c>
      <c r="D671" s="11"/>
      <c r="E671" s="9" t="s">
        <v>1753</v>
      </c>
      <c r="F671" s="11"/>
      <c r="G671" s="13" t="s">
        <v>622</v>
      </c>
      <c r="H671" s="13" t="s">
        <v>622</v>
      </c>
      <c r="I671" s="13" t="s">
        <v>622</v>
      </c>
      <c r="J671" s="13" t="s">
        <v>622</v>
      </c>
    </row>
    <row r="672" ht="36" spans="1:10">
      <c r="A672" s="46">
        <v>79</v>
      </c>
      <c r="B672" s="12" t="s">
        <v>1780</v>
      </c>
      <c r="C672" s="11" t="s">
        <v>1781</v>
      </c>
      <c r="D672" s="11" t="s">
        <v>1782</v>
      </c>
      <c r="E672" s="9" t="s">
        <v>1468</v>
      </c>
      <c r="F672" s="11" t="s">
        <v>1783</v>
      </c>
      <c r="G672" s="13" t="s">
        <v>622</v>
      </c>
      <c r="H672" s="13" t="s">
        <v>622</v>
      </c>
      <c r="I672" s="13" t="s">
        <v>622</v>
      </c>
      <c r="J672" s="13" t="s">
        <v>622</v>
      </c>
    </row>
    <row r="673" ht="36" spans="1:10">
      <c r="A673" s="46"/>
      <c r="B673" s="12" t="s">
        <v>1784</v>
      </c>
      <c r="C673" s="11" t="s">
        <v>1785</v>
      </c>
      <c r="D673" s="11"/>
      <c r="E673" s="9" t="s">
        <v>1468</v>
      </c>
      <c r="F673" s="11"/>
      <c r="G673" s="13" t="s">
        <v>622</v>
      </c>
      <c r="H673" s="13" t="s">
        <v>622</v>
      </c>
      <c r="I673" s="13" t="s">
        <v>622</v>
      </c>
      <c r="J673" s="13" t="s">
        <v>622</v>
      </c>
    </row>
    <row r="674" ht="36" spans="1:10">
      <c r="A674" s="46">
        <v>80</v>
      </c>
      <c r="B674" s="12" t="s">
        <v>1786</v>
      </c>
      <c r="C674" s="11" t="s">
        <v>1787</v>
      </c>
      <c r="D674" s="11" t="s">
        <v>1788</v>
      </c>
      <c r="E674" s="9" t="s">
        <v>1753</v>
      </c>
      <c r="F674" s="11" t="s">
        <v>1789</v>
      </c>
      <c r="G674" s="13" t="s">
        <v>622</v>
      </c>
      <c r="H674" s="13" t="s">
        <v>622</v>
      </c>
      <c r="I674" s="13" t="s">
        <v>622</v>
      </c>
      <c r="J674" s="13" t="s">
        <v>622</v>
      </c>
    </row>
    <row r="675" ht="84" spans="1:10">
      <c r="A675" s="46">
        <v>81</v>
      </c>
      <c r="B675" s="12" t="s">
        <v>1790</v>
      </c>
      <c r="C675" s="11" t="s">
        <v>1791</v>
      </c>
      <c r="D675" s="11" t="s">
        <v>1792</v>
      </c>
      <c r="E675" s="9" t="s">
        <v>1753</v>
      </c>
      <c r="F675" s="11" t="s">
        <v>1793</v>
      </c>
      <c r="G675" s="13" t="s">
        <v>622</v>
      </c>
      <c r="H675" s="13" t="s">
        <v>622</v>
      </c>
      <c r="I675" s="13" t="s">
        <v>622</v>
      </c>
      <c r="J675" s="13" t="s">
        <v>622</v>
      </c>
    </row>
    <row r="676" ht="48" spans="1:10">
      <c r="A676" s="46"/>
      <c r="B676" s="12" t="s">
        <v>1794</v>
      </c>
      <c r="C676" s="11" t="s">
        <v>1795</v>
      </c>
      <c r="D676" s="11"/>
      <c r="E676" s="9" t="s">
        <v>1753</v>
      </c>
      <c r="F676" s="11"/>
      <c r="G676" s="13" t="s">
        <v>622</v>
      </c>
      <c r="H676" s="13" t="s">
        <v>622</v>
      </c>
      <c r="I676" s="13" t="s">
        <v>622</v>
      </c>
      <c r="J676" s="13" t="s">
        <v>622</v>
      </c>
    </row>
    <row r="677" ht="36" spans="1:10">
      <c r="A677" s="46">
        <v>82</v>
      </c>
      <c r="B677" s="12" t="s">
        <v>1796</v>
      </c>
      <c r="C677" s="11" t="s">
        <v>1797</v>
      </c>
      <c r="D677" s="11" t="s">
        <v>1798</v>
      </c>
      <c r="E677" s="9" t="s">
        <v>1799</v>
      </c>
      <c r="F677" s="11"/>
      <c r="G677" s="13" t="s">
        <v>622</v>
      </c>
      <c r="H677" s="13" t="s">
        <v>622</v>
      </c>
      <c r="I677" s="13" t="s">
        <v>622</v>
      </c>
      <c r="J677" s="13" t="s">
        <v>622</v>
      </c>
    </row>
    <row r="678" ht="48" spans="1:10">
      <c r="A678" s="46">
        <v>83</v>
      </c>
      <c r="B678" s="12" t="s">
        <v>1800</v>
      </c>
      <c r="C678" s="11" t="s">
        <v>1801</v>
      </c>
      <c r="D678" s="11" t="s">
        <v>1802</v>
      </c>
      <c r="E678" s="9" t="s">
        <v>1799</v>
      </c>
      <c r="F678" s="11" t="s">
        <v>1803</v>
      </c>
      <c r="G678" s="13" t="s">
        <v>622</v>
      </c>
      <c r="H678" s="13" t="s">
        <v>622</v>
      </c>
      <c r="I678" s="13" t="s">
        <v>622</v>
      </c>
      <c r="J678" s="13" t="s">
        <v>622</v>
      </c>
    </row>
    <row r="679" ht="36" spans="1:10">
      <c r="A679" s="46">
        <v>84</v>
      </c>
      <c r="B679" s="12" t="s">
        <v>1804</v>
      </c>
      <c r="C679" s="11" t="s">
        <v>1805</v>
      </c>
      <c r="D679" s="11" t="s">
        <v>1806</v>
      </c>
      <c r="E679" s="9" t="s">
        <v>1799</v>
      </c>
      <c r="F679" s="11" t="s">
        <v>1807</v>
      </c>
      <c r="G679" s="13" t="s">
        <v>622</v>
      </c>
      <c r="H679" s="13" t="s">
        <v>622</v>
      </c>
      <c r="I679" s="13" t="s">
        <v>622</v>
      </c>
      <c r="J679" s="13" t="s">
        <v>622</v>
      </c>
    </row>
    <row r="680" ht="24" spans="1:10">
      <c r="A680" s="46">
        <v>85</v>
      </c>
      <c r="B680" s="12" t="s">
        <v>1808</v>
      </c>
      <c r="C680" s="11" t="s">
        <v>1809</v>
      </c>
      <c r="D680" s="11" t="s">
        <v>1810</v>
      </c>
      <c r="E680" s="9" t="s">
        <v>1799</v>
      </c>
      <c r="F680" s="11"/>
      <c r="G680" s="13" t="s">
        <v>622</v>
      </c>
      <c r="H680" s="13" t="s">
        <v>622</v>
      </c>
      <c r="I680" s="13" t="s">
        <v>622</v>
      </c>
      <c r="J680" s="13" t="s">
        <v>622</v>
      </c>
    </row>
    <row r="681" ht="24" spans="1:10">
      <c r="A681" s="46"/>
      <c r="B681" s="12" t="s">
        <v>1811</v>
      </c>
      <c r="C681" s="11" t="s">
        <v>1812</v>
      </c>
      <c r="D681" s="11"/>
      <c r="E681" s="9" t="s">
        <v>1799</v>
      </c>
      <c r="F681" s="11"/>
      <c r="G681" s="13" t="s">
        <v>622</v>
      </c>
      <c r="H681" s="13" t="s">
        <v>622</v>
      </c>
      <c r="I681" s="13" t="s">
        <v>622</v>
      </c>
      <c r="J681" s="13" t="s">
        <v>622</v>
      </c>
    </row>
    <row r="682" ht="24" spans="1:10">
      <c r="A682" s="46"/>
      <c r="B682" s="12" t="s">
        <v>1813</v>
      </c>
      <c r="C682" s="11" t="s">
        <v>1814</v>
      </c>
      <c r="D682" s="11"/>
      <c r="E682" s="9" t="s">
        <v>1799</v>
      </c>
      <c r="F682" s="11"/>
      <c r="G682" s="13" t="s">
        <v>622</v>
      </c>
      <c r="H682" s="13" t="s">
        <v>622</v>
      </c>
      <c r="I682" s="13" t="s">
        <v>622</v>
      </c>
      <c r="J682" s="13" t="s">
        <v>622</v>
      </c>
    </row>
    <row r="683" ht="24" spans="1:10">
      <c r="A683" s="46">
        <v>86</v>
      </c>
      <c r="B683" s="12" t="s">
        <v>1815</v>
      </c>
      <c r="C683" s="11" t="s">
        <v>1816</v>
      </c>
      <c r="D683" s="11" t="s">
        <v>1817</v>
      </c>
      <c r="E683" s="9" t="s">
        <v>1818</v>
      </c>
      <c r="F683" s="11" t="s">
        <v>1819</v>
      </c>
      <c r="G683" s="13">
        <v>120</v>
      </c>
      <c r="H683" s="9">
        <v>109</v>
      </c>
      <c r="I683" s="9">
        <v>99</v>
      </c>
      <c r="J683" s="9">
        <v>90</v>
      </c>
    </row>
    <row r="684" ht="36" spans="1:10">
      <c r="A684" s="46">
        <v>87</v>
      </c>
      <c r="B684" s="12" t="s">
        <v>1820</v>
      </c>
      <c r="C684" s="11" t="s">
        <v>1821</v>
      </c>
      <c r="D684" s="11" t="s">
        <v>1822</v>
      </c>
      <c r="E684" s="9" t="s">
        <v>1753</v>
      </c>
      <c r="F684" s="11" t="s">
        <v>1823</v>
      </c>
      <c r="G684" s="13">
        <v>162</v>
      </c>
      <c r="H684" s="9">
        <v>147</v>
      </c>
      <c r="I684" s="9">
        <v>134</v>
      </c>
      <c r="J684" s="9">
        <v>122</v>
      </c>
    </row>
    <row r="685" ht="36" spans="1:10">
      <c r="A685" s="46">
        <v>88</v>
      </c>
      <c r="B685" s="12" t="s">
        <v>1824</v>
      </c>
      <c r="C685" s="11" t="s">
        <v>1825</v>
      </c>
      <c r="D685" s="11" t="s">
        <v>1826</v>
      </c>
      <c r="E685" s="9" t="s">
        <v>18</v>
      </c>
      <c r="F685" s="11"/>
      <c r="G685" s="13">
        <v>145</v>
      </c>
      <c r="H685" s="9">
        <v>132</v>
      </c>
      <c r="I685" s="9">
        <v>120</v>
      </c>
      <c r="J685" s="9">
        <v>109</v>
      </c>
    </row>
    <row r="686" ht="36" spans="1:10">
      <c r="A686" s="46">
        <v>89</v>
      </c>
      <c r="B686" s="12" t="s">
        <v>1827</v>
      </c>
      <c r="C686" s="11" t="s">
        <v>1828</v>
      </c>
      <c r="D686" s="11" t="s">
        <v>1829</v>
      </c>
      <c r="E686" s="9" t="s">
        <v>18</v>
      </c>
      <c r="F686" s="11" t="s">
        <v>1830</v>
      </c>
      <c r="G686" s="13">
        <v>40</v>
      </c>
      <c r="H686" s="9">
        <v>36</v>
      </c>
      <c r="I686" s="9">
        <v>33</v>
      </c>
      <c r="J686" s="9">
        <v>30</v>
      </c>
    </row>
    <row r="687" ht="36" spans="1:10">
      <c r="A687" s="46">
        <v>90</v>
      </c>
      <c r="B687" s="12" t="s">
        <v>1831</v>
      </c>
      <c r="C687" s="11" t="s">
        <v>1832</v>
      </c>
      <c r="D687" s="11" t="s">
        <v>1833</v>
      </c>
      <c r="E687" s="9" t="s">
        <v>704</v>
      </c>
      <c r="F687" s="11" t="s">
        <v>1830</v>
      </c>
      <c r="G687" s="13">
        <v>10</v>
      </c>
      <c r="H687" s="9">
        <v>9.1</v>
      </c>
      <c r="I687" s="9">
        <v>8.3</v>
      </c>
      <c r="J687" s="9">
        <v>7.5</v>
      </c>
    </row>
    <row r="688" ht="24" spans="1:10">
      <c r="A688" s="46">
        <v>91</v>
      </c>
      <c r="B688" s="12" t="s">
        <v>1834</v>
      </c>
      <c r="C688" s="11" t="s">
        <v>1835</v>
      </c>
      <c r="D688" s="11" t="s">
        <v>1836</v>
      </c>
      <c r="E688" s="9" t="s">
        <v>1485</v>
      </c>
      <c r="F688" s="11"/>
      <c r="G688" s="13">
        <v>8</v>
      </c>
      <c r="H688" s="9">
        <v>7.3</v>
      </c>
      <c r="I688" s="9">
        <v>6.6</v>
      </c>
      <c r="J688" s="9">
        <v>6</v>
      </c>
    </row>
    <row r="689" ht="36" spans="1:10">
      <c r="A689" s="46">
        <v>92</v>
      </c>
      <c r="B689" s="12" t="s">
        <v>1837</v>
      </c>
      <c r="C689" s="11" t="s">
        <v>1838</v>
      </c>
      <c r="D689" s="11" t="s">
        <v>1839</v>
      </c>
      <c r="E689" s="9" t="s">
        <v>1485</v>
      </c>
      <c r="F689" s="11"/>
      <c r="G689" s="13">
        <v>12.7</v>
      </c>
      <c r="H689" s="9">
        <v>11.5</v>
      </c>
      <c r="I689" s="9">
        <v>10.5</v>
      </c>
      <c r="J689" s="9">
        <v>9.5</v>
      </c>
    </row>
    <row r="690" ht="24" spans="1:10">
      <c r="A690" s="46"/>
      <c r="B690" s="12" t="s">
        <v>1840</v>
      </c>
      <c r="C690" s="11" t="s">
        <v>1841</v>
      </c>
      <c r="D690" s="11"/>
      <c r="E690" s="9" t="s">
        <v>1485</v>
      </c>
      <c r="F690" s="11"/>
      <c r="G690" s="13">
        <v>12.7</v>
      </c>
      <c r="H690" s="9">
        <v>11.5</v>
      </c>
      <c r="I690" s="9">
        <v>10.5</v>
      </c>
      <c r="J690" s="9">
        <v>9.5</v>
      </c>
    </row>
    <row r="691" ht="36" spans="1:10">
      <c r="A691" s="46">
        <v>93</v>
      </c>
      <c r="B691" s="12" t="s">
        <v>1842</v>
      </c>
      <c r="C691" s="11" t="s">
        <v>1843</v>
      </c>
      <c r="D691" s="11" t="s">
        <v>1844</v>
      </c>
      <c r="E691" s="9" t="s">
        <v>1485</v>
      </c>
      <c r="F691" s="11" t="s">
        <v>1845</v>
      </c>
      <c r="G691" s="13">
        <v>8</v>
      </c>
      <c r="H691" s="9">
        <v>7.3</v>
      </c>
      <c r="I691" s="9">
        <v>6.6</v>
      </c>
      <c r="J691" s="9">
        <v>6</v>
      </c>
    </row>
    <row r="692" ht="24" spans="1:10">
      <c r="A692" s="46"/>
      <c r="B692" s="12" t="s">
        <v>1846</v>
      </c>
      <c r="C692" s="11" t="s">
        <v>1847</v>
      </c>
      <c r="D692" s="11"/>
      <c r="E692" s="9" t="s">
        <v>1485</v>
      </c>
      <c r="F692" s="11"/>
      <c r="G692" s="13">
        <f>G691</f>
        <v>8</v>
      </c>
      <c r="H692" s="9">
        <v>7.3</v>
      </c>
      <c r="I692" s="9">
        <v>6.6</v>
      </c>
      <c r="J692" s="9">
        <v>6</v>
      </c>
    </row>
    <row r="693" ht="24" spans="1:10">
      <c r="A693" s="46">
        <v>94</v>
      </c>
      <c r="B693" s="12" t="s">
        <v>1848</v>
      </c>
      <c r="C693" s="11" t="s">
        <v>1849</v>
      </c>
      <c r="D693" s="11" t="s">
        <v>1850</v>
      </c>
      <c r="E693" s="9" t="s">
        <v>1485</v>
      </c>
      <c r="F693" s="11"/>
      <c r="G693" s="13">
        <v>5.5</v>
      </c>
      <c r="H693" s="9">
        <v>5</v>
      </c>
      <c r="I693" s="9">
        <v>4.5</v>
      </c>
      <c r="J693" s="9">
        <v>4.1</v>
      </c>
    </row>
    <row r="694" ht="36" spans="1:10">
      <c r="A694" s="46">
        <v>95</v>
      </c>
      <c r="B694" s="12" t="s">
        <v>1851</v>
      </c>
      <c r="C694" s="11" t="s">
        <v>1852</v>
      </c>
      <c r="D694" s="11" t="s">
        <v>1853</v>
      </c>
      <c r="E694" s="9" t="s">
        <v>1485</v>
      </c>
      <c r="F694" s="14"/>
      <c r="G694" s="13">
        <v>5</v>
      </c>
      <c r="H694" s="9">
        <v>4.5</v>
      </c>
      <c r="I694" s="9">
        <v>4.1</v>
      </c>
      <c r="J694" s="9">
        <v>3.8</v>
      </c>
    </row>
    <row r="695" ht="24" spans="1:10">
      <c r="A695" s="46">
        <v>96</v>
      </c>
      <c r="B695" s="12" t="s">
        <v>1854</v>
      </c>
      <c r="C695" s="11" t="s">
        <v>1855</v>
      </c>
      <c r="D695" s="11" t="s">
        <v>1856</v>
      </c>
      <c r="E695" s="9" t="s">
        <v>1485</v>
      </c>
      <c r="F695" s="11"/>
      <c r="G695" s="13">
        <v>16.6</v>
      </c>
      <c r="H695" s="9">
        <v>15.1</v>
      </c>
      <c r="I695" s="9">
        <v>13.7</v>
      </c>
      <c r="J695" s="9">
        <v>12.5</v>
      </c>
    </row>
    <row r="696" ht="24" spans="1:10">
      <c r="A696" s="46"/>
      <c r="B696" s="12" t="s">
        <v>1857</v>
      </c>
      <c r="C696" s="11" t="s">
        <v>1858</v>
      </c>
      <c r="D696" s="11"/>
      <c r="E696" s="9" t="s">
        <v>1485</v>
      </c>
      <c r="F696" s="11"/>
      <c r="G696" s="13">
        <f>G695</f>
        <v>16.6</v>
      </c>
      <c r="H696" s="9">
        <v>15.1</v>
      </c>
      <c r="I696" s="9">
        <v>13.7</v>
      </c>
      <c r="J696" s="9">
        <v>12.5</v>
      </c>
    </row>
    <row r="697" ht="36" spans="1:10">
      <c r="A697" s="46">
        <v>97</v>
      </c>
      <c r="B697" s="12" t="s">
        <v>1859</v>
      </c>
      <c r="C697" s="11" t="s">
        <v>1860</v>
      </c>
      <c r="D697" s="11" t="s">
        <v>1861</v>
      </c>
      <c r="E697" s="9" t="s">
        <v>1485</v>
      </c>
      <c r="F697" s="11"/>
      <c r="G697" s="13">
        <v>50</v>
      </c>
      <c r="H697" s="9">
        <v>45</v>
      </c>
      <c r="I697" s="9">
        <v>41</v>
      </c>
      <c r="J697" s="9">
        <v>38</v>
      </c>
    </row>
    <row r="698" s="3" customFormat="1" ht="24" spans="1:10">
      <c r="A698" s="46"/>
      <c r="B698" s="12" t="s">
        <v>1862</v>
      </c>
      <c r="C698" s="12" t="s">
        <v>1863</v>
      </c>
      <c r="D698" s="11"/>
      <c r="E698" s="9" t="s">
        <v>1485</v>
      </c>
      <c r="F698" s="11"/>
      <c r="G698" s="13">
        <v>10</v>
      </c>
      <c r="H698" s="9">
        <v>9.1</v>
      </c>
      <c r="I698" s="9">
        <v>8.3</v>
      </c>
      <c r="J698" s="9">
        <v>7.5</v>
      </c>
    </row>
    <row r="699" ht="24" spans="1:10">
      <c r="A699" s="46">
        <v>98</v>
      </c>
      <c r="B699" s="12" t="s">
        <v>1864</v>
      </c>
      <c r="C699" s="11" t="s">
        <v>1865</v>
      </c>
      <c r="D699" s="11" t="s">
        <v>1866</v>
      </c>
      <c r="E699" s="9" t="s">
        <v>1485</v>
      </c>
      <c r="F699" s="11"/>
      <c r="G699" s="13">
        <v>70</v>
      </c>
      <c r="H699" s="9">
        <v>64</v>
      </c>
      <c r="I699" s="9">
        <v>58</v>
      </c>
      <c r="J699" s="9">
        <v>53</v>
      </c>
    </row>
    <row r="700" ht="24" spans="1:10">
      <c r="A700" s="46"/>
      <c r="B700" s="12" t="s">
        <v>1867</v>
      </c>
      <c r="C700" s="22" t="s">
        <v>1868</v>
      </c>
      <c r="D700" s="11"/>
      <c r="E700" s="9" t="s">
        <v>1485</v>
      </c>
      <c r="F700" s="11"/>
      <c r="G700" s="13">
        <f>G699</f>
        <v>70</v>
      </c>
      <c r="H700" s="9">
        <v>64</v>
      </c>
      <c r="I700" s="9">
        <v>58</v>
      </c>
      <c r="J700" s="9">
        <v>53</v>
      </c>
    </row>
    <row r="701" ht="24" spans="1:10">
      <c r="A701" s="46">
        <v>99</v>
      </c>
      <c r="B701" s="12" t="s">
        <v>1869</v>
      </c>
      <c r="C701" s="11" t="s">
        <v>1870</v>
      </c>
      <c r="D701" s="11" t="s">
        <v>1871</v>
      </c>
      <c r="E701" s="9" t="s">
        <v>1485</v>
      </c>
      <c r="F701" s="11"/>
      <c r="G701" s="13">
        <v>5</v>
      </c>
      <c r="H701" s="9">
        <v>4.5</v>
      </c>
      <c r="I701" s="9">
        <v>4.1</v>
      </c>
      <c r="J701" s="9">
        <v>3.8</v>
      </c>
    </row>
    <row r="702" ht="36" spans="1:10">
      <c r="A702" s="46">
        <v>100</v>
      </c>
      <c r="B702" s="12" t="s">
        <v>1872</v>
      </c>
      <c r="C702" s="11" t="s">
        <v>1873</v>
      </c>
      <c r="D702" s="11" t="s">
        <v>1874</v>
      </c>
      <c r="E702" s="9" t="s">
        <v>1485</v>
      </c>
      <c r="F702" s="11" t="s">
        <v>1875</v>
      </c>
      <c r="G702" s="13">
        <v>146</v>
      </c>
      <c r="H702" s="9">
        <v>133</v>
      </c>
      <c r="I702" s="9">
        <v>121</v>
      </c>
      <c r="J702" s="9">
        <v>110</v>
      </c>
    </row>
    <row r="703" s="3" customFormat="1" ht="24" spans="1:10">
      <c r="A703" s="46"/>
      <c r="B703" s="12" t="s">
        <v>1876</v>
      </c>
      <c r="C703" s="12" t="s">
        <v>1877</v>
      </c>
      <c r="D703" s="11"/>
      <c r="E703" s="9" t="s">
        <v>1485</v>
      </c>
      <c r="F703" s="11"/>
      <c r="G703" s="13">
        <v>29.2</v>
      </c>
      <c r="H703" s="9">
        <v>26.5</v>
      </c>
      <c r="I703" s="9">
        <v>24.1</v>
      </c>
      <c r="J703" s="9">
        <v>21.9</v>
      </c>
    </row>
    <row r="704" ht="24" spans="1:10">
      <c r="A704" s="46"/>
      <c r="B704" s="12" t="s">
        <v>1878</v>
      </c>
      <c r="C704" s="11" t="s">
        <v>1879</v>
      </c>
      <c r="D704" s="11"/>
      <c r="E704" s="9" t="s">
        <v>1485</v>
      </c>
      <c r="F704" s="11"/>
      <c r="G704" s="13">
        <f>G702*0.5</f>
        <v>73</v>
      </c>
      <c r="H704" s="9">
        <v>66</v>
      </c>
      <c r="I704" s="9">
        <v>60</v>
      </c>
      <c r="J704" s="9">
        <v>55</v>
      </c>
    </row>
    <row r="705" ht="36" spans="1:10">
      <c r="A705" s="46">
        <v>101</v>
      </c>
      <c r="B705" s="12" t="s">
        <v>1880</v>
      </c>
      <c r="C705" s="11" t="s">
        <v>1881</v>
      </c>
      <c r="D705" s="11" t="s">
        <v>1882</v>
      </c>
      <c r="E705" s="9" t="s">
        <v>1485</v>
      </c>
      <c r="F705" s="11"/>
      <c r="G705" s="13">
        <v>488</v>
      </c>
      <c r="H705" s="9">
        <v>444</v>
      </c>
      <c r="I705" s="9">
        <v>403</v>
      </c>
      <c r="J705" s="9">
        <v>367</v>
      </c>
    </row>
    <row r="706" s="3" customFormat="1" ht="24" spans="1:10">
      <c r="A706" s="46"/>
      <c r="B706" s="12" t="s">
        <v>1883</v>
      </c>
      <c r="C706" s="12" t="s">
        <v>1884</v>
      </c>
      <c r="D706" s="11"/>
      <c r="E706" s="9" t="s">
        <v>1485</v>
      </c>
      <c r="F706" s="11"/>
      <c r="G706" s="13">
        <v>97.6</v>
      </c>
      <c r="H706" s="9">
        <v>88.7</v>
      </c>
      <c r="I706" s="9">
        <v>80.7</v>
      </c>
      <c r="J706" s="9">
        <v>73.3</v>
      </c>
    </row>
    <row r="707" s="3" customFormat="1" ht="24" spans="1:10">
      <c r="A707" s="46"/>
      <c r="B707" s="12" t="s">
        <v>1885</v>
      </c>
      <c r="C707" s="11" t="s">
        <v>1886</v>
      </c>
      <c r="D707" s="11"/>
      <c r="E707" s="9" t="s">
        <v>1485</v>
      </c>
      <c r="F707" s="11"/>
      <c r="G707" s="13">
        <f>G705</f>
        <v>488</v>
      </c>
      <c r="H707" s="9">
        <v>444</v>
      </c>
      <c r="I707" s="9">
        <v>403</v>
      </c>
      <c r="J707" s="9">
        <v>367</v>
      </c>
    </row>
    <row r="708" s="3" customFormat="1" ht="36" spans="1:10">
      <c r="A708" s="46">
        <v>102</v>
      </c>
      <c r="B708" s="12" t="s">
        <v>1887</v>
      </c>
      <c r="C708" s="11" t="s">
        <v>1888</v>
      </c>
      <c r="D708" s="11" t="s">
        <v>1889</v>
      </c>
      <c r="E708" s="9" t="s">
        <v>1485</v>
      </c>
      <c r="F708" s="11"/>
      <c r="G708" s="13">
        <v>1290</v>
      </c>
      <c r="H708" s="9">
        <v>1173</v>
      </c>
      <c r="I708" s="9">
        <v>1066</v>
      </c>
      <c r="J708" s="9">
        <v>969</v>
      </c>
    </row>
    <row r="709" s="3" customFormat="1" ht="24" spans="1:10">
      <c r="A709" s="46"/>
      <c r="B709" s="12" t="s">
        <v>1890</v>
      </c>
      <c r="C709" s="12" t="s">
        <v>1891</v>
      </c>
      <c r="D709" s="11"/>
      <c r="E709" s="9" t="s">
        <v>1485</v>
      </c>
      <c r="F709" s="11"/>
      <c r="G709" s="13">
        <v>258</v>
      </c>
      <c r="H709" s="9">
        <v>234.5</v>
      </c>
      <c r="I709" s="9">
        <v>213.2</v>
      </c>
      <c r="J709" s="9">
        <v>193.8</v>
      </c>
    </row>
    <row r="710" s="3" customFormat="1" ht="36" spans="1:10">
      <c r="A710" s="46"/>
      <c r="B710" s="12" t="s">
        <v>1892</v>
      </c>
      <c r="C710" s="11" t="s">
        <v>1893</v>
      </c>
      <c r="D710" s="11"/>
      <c r="E710" s="9" t="s">
        <v>1485</v>
      </c>
      <c r="F710" s="11"/>
      <c r="G710" s="13">
        <f>G708</f>
        <v>1290</v>
      </c>
      <c r="H710" s="9">
        <v>1173</v>
      </c>
      <c r="I710" s="9">
        <v>1066</v>
      </c>
      <c r="J710" s="9">
        <v>969</v>
      </c>
    </row>
    <row r="711" s="3" customFormat="1" ht="36" spans="1:10">
      <c r="A711" s="46">
        <v>103</v>
      </c>
      <c r="B711" s="12" t="s">
        <v>1894</v>
      </c>
      <c r="C711" s="11" t="s">
        <v>1895</v>
      </c>
      <c r="D711" s="11" t="s">
        <v>1896</v>
      </c>
      <c r="E711" s="9" t="s">
        <v>1485</v>
      </c>
      <c r="F711" s="11"/>
      <c r="G711" s="13">
        <v>488</v>
      </c>
      <c r="H711" s="9">
        <v>444</v>
      </c>
      <c r="I711" s="9">
        <v>403</v>
      </c>
      <c r="J711" s="9">
        <v>367</v>
      </c>
    </row>
    <row r="712" s="3" customFormat="1" ht="24" spans="1:10">
      <c r="A712" s="46"/>
      <c r="B712" s="12" t="s">
        <v>1897</v>
      </c>
      <c r="C712" s="12" t="s">
        <v>1898</v>
      </c>
      <c r="D712" s="11"/>
      <c r="E712" s="9" t="s">
        <v>1485</v>
      </c>
      <c r="F712" s="11"/>
      <c r="G712" s="13">
        <v>97.6</v>
      </c>
      <c r="H712" s="9">
        <v>88.7</v>
      </c>
      <c r="I712" s="9">
        <v>80.7</v>
      </c>
      <c r="J712" s="9">
        <v>73.3</v>
      </c>
    </row>
    <row r="713" ht="24" spans="1:10">
      <c r="A713" s="46">
        <v>104</v>
      </c>
      <c r="B713" s="12" t="s">
        <v>1899</v>
      </c>
      <c r="C713" s="11" t="s">
        <v>1900</v>
      </c>
      <c r="D713" s="11" t="s">
        <v>1901</v>
      </c>
      <c r="E713" s="9" t="s">
        <v>1485</v>
      </c>
      <c r="F713" s="11"/>
      <c r="G713" s="13">
        <v>27</v>
      </c>
      <c r="H713" s="9">
        <v>25</v>
      </c>
      <c r="I713" s="9">
        <v>22</v>
      </c>
      <c r="J713" s="9">
        <v>20</v>
      </c>
    </row>
    <row r="714" s="3" customFormat="1" ht="24" spans="1:10">
      <c r="A714" s="46"/>
      <c r="B714" s="12" t="s">
        <v>1902</v>
      </c>
      <c r="C714" s="12" t="s">
        <v>1903</v>
      </c>
      <c r="D714" s="11"/>
      <c r="E714" s="9" t="s">
        <v>1485</v>
      </c>
      <c r="F714" s="11"/>
      <c r="G714" s="13">
        <v>5.4</v>
      </c>
      <c r="H714" s="9">
        <v>4.9</v>
      </c>
      <c r="I714" s="9">
        <v>4.5</v>
      </c>
      <c r="J714" s="9">
        <v>4.1</v>
      </c>
    </row>
    <row r="715" s="3" customFormat="1" ht="36" spans="1:10">
      <c r="A715" s="46">
        <v>105</v>
      </c>
      <c r="B715" s="12" t="s">
        <v>1904</v>
      </c>
      <c r="C715" s="11" t="s">
        <v>1905</v>
      </c>
      <c r="D715" s="11" t="s">
        <v>1906</v>
      </c>
      <c r="E715" s="9" t="s">
        <v>1485</v>
      </c>
      <c r="F715" s="11"/>
      <c r="G715" s="13">
        <v>540</v>
      </c>
      <c r="H715" s="9">
        <v>491</v>
      </c>
      <c r="I715" s="9">
        <v>446</v>
      </c>
      <c r="J715" s="9">
        <v>406</v>
      </c>
    </row>
    <row r="716" s="3" customFormat="1" ht="24" spans="1:10">
      <c r="A716" s="46"/>
      <c r="B716" s="12" t="s">
        <v>1907</v>
      </c>
      <c r="C716" s="12" t="s">
        <v>1908</v>
      </c>
      <c r="D716" s="11"/>
      <c r="E716" s="9" t="s">
        <v>1485</v>
      </c>
      <c r="F716" s="11"/>
      <c r="G716" s="13">
        <v>108</v>
      </c>
      <c r="H716" s="9">
        <v>98.2</v>
      </c>
      <c r="I716" s="9">
        <v>89.3</v>
      </c>
      <c r="J716" s="9">
        <v>81.1</v>
      </c>
    </row>
    <row r="717" ht="24" spans="1:10">
      <c r="A717" s="46"/>
      <c r="B717" s="12" t="s">
        <v>1909</v>
      </c>
      <c r="C717" s="11" t="s">
        <v>1910</v>
      </c>
      <c r="D717" s="11"/>
      <c r="E717" s="9" t="s">
        <v>1485</v>
      </c>
      <c r="F717" s="11"/>
      <c r="G717" s="13">
        <v>540</v>
      </c>
      <c r="H717" s="9">
        <v>491</v>
      </c>
      <c r="I717" s="9">
        <v>446</v>
      </c>
      <c r="J717" s="9">
        <v>406</v>
      </c>
    </row>
    <row r="718" ht="36" spans="1:10">
      <c r="A718" s="46">
        <v>106</v>
      </c>
      <c r="B718" s="12" t="s">
        <v>1911</v>
      </c>
      <c r="C718" s="11" t="s">
        <v>1912</v>
      </c>
      <c r="D718" s="11" t="s">
        <v>1913</v>
      </c>
      <c r="E718" s="9" t="s">
        <v>18</v>
      </c>
      <c r="F718" s="11" t="s">
        <v>1914</v>
      </c>
      <c r="G718" s="13">
        <v>180</v>
      </c>
      <c r="H718" s="9">
        <v>164</v>
      </c>
      <c r="I718" s="9">
        <v>149</v>
      </c>
      <c r="J718" s="9">
        <v>135</v>
      </c>
    </row>
    <row r="719" ht="36" spans="1:10">
      <c r="A719" s="46">
        <v>107</v>
      </c>
      <c r="B719" s="12" t="s">
        <v>1915</v>
      </c>
      <c r="C719" s="11" t="s">
        <v>1916</v>
      </c>
      <c r="D719" s="11" t="s">
        <v>1917</v>
      </c>
      <c r="E719" s="9" t="s">
        <v>1485</v>
      </c>
      <c r="F719" s="11"/>
      <c r="G719" s="13">
        <v>10</v>
      </c>
      <c r="H719" s="9">
        <v>9.1</v>
      </c>
      <c r="I719" s="9">
        <v>8.3</v>
      </c>
      <c r="J719" s="9">
        <v>7.5</v>
      </c>
    </row>
    <row r="720" ht="24" spans="1:10">
      <c r="A720" s="46">
        <v>108</v>
      </c>
      <c r="B720" s="12" t="s">
        <v>1918</v>
      </c>
      <c r="C720" s="11" t="s">
        <v>1919</v>
      </c>
      <c r="D720" s="11" t="s">
        <v>1920</v>
      </c>
      <c r="E720" s="9" t="s">
        <v>18</v>
      </c>
      <c r="F720" s="11"/>
      <c r="G720" s="13">
        <v>30</v>
      </c>
      <c r="H720" s="9">
        <v>27</v>
      </c>
      <c r="I720" s="9">
        <v>25</v>
      </c>
      <c r="J720" s="9">
        <v>23</v>
      </c>
    </row>
    <row r="721" ht="36" spans="1:10">
      <c r="A721" s="46">
        <v>109</v>
      </c>
      <c r="B721" s="12" t="s">
        <v>1921</v>
      </c>
      <c r="C721" s="11" t="s">
        <v>1922</v>
      </c>
      <c r="D721" s="11" t="s">
        <v>1923</v>
      </c>
      <c r="E721" s="9" t="s">
        <v>18</v>
      </c>
      <c r="F721" s="11"/>
      <c r="G721" s="13">
        <v>20</v>
      </c>
      <c r="H721" s="9">
        <v>18</v>
      </c>
      <c r="I721" s="9">
        <v>17</v>
      </c>
      <c r="J721" s="9">
        <v>15</v>
      </c>
    </row>
    <row r="722" ht="36" spans="1:10">
      <c r="A722" s="46">
        <v>110</v>
      </c>
      <c r="B722" s="12" t="s">
        <v>1924</v>
      </c>
      <c r="C722" s="11" t="s">
        <v>1925</v>
      </c>
      <c r="D722" s="11" t="s">
        <v>1926</v>
      </c>
      <c r="E722" s="9" t="s">
        <v>18</v>
      </c>
      <c r="F722" s="11"/>
      <c r="G722" s="13">
        <v>12</v>
      </c>
      <c r="H722" s="9">
        <v>10.9</v>
      </c>
      <c r="I722" s="9">
        <v>9.9</v>
      </c>
      <c r="J722" s="9">
        <v>9</v>
      </c>
    </row>
    <row r="723" ht="49.2" spans="1:10">
      <c r="A723" s="46">
        <v>111</v>
      </c>
      <c r="B723" s="12" t="s">
        <v>1927</v>
      </c>
      <c r="C723" s="11" t="s">
        <v>1928</v>
      </c>
      <c r="D723" s="11" t="s">
        <v>1929</v>
      </c>
      <c r="E723" s="9" t="s">
        <v>1930</v>
      </c>
      <c r="F723" s="11" t="s">
        <v>1931</v>
      </c>
      <c r="G723" s="13">
        <v>27</v>
      </c>
      <c r="H723" s="9">
        <v>25</v>
      </c>
      <c r="I723" s="9">
        <v>22</v>
      </c>
      <c r="J723" s="9">
        <v>20</v>
      </c>
    </row>
    <row r="724" ht="36" spans="1:10">
      <c r="A724" s="46">
        <v>112</v>
      </c>
      <c r="B724" s="12" t="s">
        <v>1932</v>
      </c>
      <c r="C724" s="11" t="s">
        <v>1933</v>
      </c>
      <c r="D724" s="11" t="s">
        <v>1934</v>
      </c>
      <c r="E724" s="9" t="s">
        <v>1930</v>
      </c>
      <c r="F724" s="11" t="s">
        <v>1935</v>
      </c>
      <c r="G724" s="13">
        <v>800</v>
      </c>
      <c r="H724" s="9">
        <v>727</v>
      </c>
      <c r="I724" s="9">
        <v>661</v>
      </c>
      <c r="J724" s="9">
        <v>601</v>
      </c>
    </row>
    <row r="725" s="3" customFormat="1" ht="24" spans="1:10">
      <c r="A725" s="46"/>
      <c r="B725" s="12" t="s">
        <v>1936</v>
      </c>
      <c r="C725" s="12" t="s">
        <v>1937</v>
      </c>
      <c r="D725" s="11"/>
      <c r="E725" s="12" t="s">
        <v>1938</v>
      </c>
      <c r="F725" s="11"/>
      <c r="G725" s="13">
        <v>160</v>
      </c>
      <c r="H725" s="9">
        <v>145.5</v>
      </c>
      <c r="I725" s="9">
        <v>132.2</v>
      </c>
      <c r="J725" s="9">
        <v>120.2</v>
      </c>
    </row>
    <row r="726" s="3" customFormat="1" ht="25.2" spans="1:10">
      <c r="A726" s="46">
        <v>113</v>
      </c>
      <c r="B726" s="12" t="s">
        <v>1939</v>
      </c>
      <c r="C726" s="11" t="s">
        <v>1940</v>
      </c>
      <c r="D726" s="11" t="s">
        <v>1941</v>
      </c>
      <c r="E726" s="9" t="s">
        <v>1930</v>
      </c>
      <c r="F726" s="11" t="s">
        <v>1935</v>
      </c>
      <c r="G726" s="13">
        <v>360</v>
      </c>
      <c r="H726" s="9">
        <v>327</v>
      </c>
      <c r="I726" s="9">
        <v>298</v>
      </c>
      <c r="J726" s="9">
        <v>270</v>
      </c>
    </row>
    <row r="727" s="3" customFormat="1" ht="25.2" spans="1:10">
      <c r="A727" s="46"/>
      <c r="B727" s="12" t="s">
        <v>1942</v>
      </c>
      <c r="C727" s="12" t="s">
        <v>1943</v>
      </c>
      <c r="D727" s="11"/>
      <c r="E727" s="9" t="s">
        <v>1930</v>
      </c>
      <c r="F727" s="11"/>
      <c r="G727" s="13">
        <v>72</v>
      </c>
      <c r="H727" s="9">
        <v>65.5</v>
      </c>
      <c r="I727" s="9">
        <v>59.5</v>
      </c>
      <c r="J727" s="9">
        <v>54.1</v>
      </c>
    </row>
    <row r="728" ht="36" spans="1:10">
      <c r="A728" s="46">
        <v>114</v>
      </c>
      <c r="B728" s="12" t="s">
        <v>1944</v>
      </c>
      <c r="C728" s="11" t="s">
        <v>1945</v>
      </c>
      <c r="D728" s="11" t="s">
        <v>1946</v>
      </c>
      <c r="E728" s="9" t="s">
        <v>1664</v>
      </c>
      <c r="F728" s="11"/>
      <c r="G728" s="13">
        <v>20</v>
      </c>
      <c r="H728" s="9">
        <v>18</v>
      </c>
      <c r="I728" s="9">
        <v>17</v>
      </c>
      <c r="J728" s="9">
        <v>15</v>
      </c>
    </row>
    <row r="729" ht="322" customHeight="1" spans="1:10">
      <c r="A729" s="9" t="s">
        <v>1947</v>
      </c>
      <c r="B729" s="9"/>
      <c r="C729" s="8" t="s">
        <v>1948</v>
      </c>
      <c r="D729" s="23" t="s">
        <v>1949</v>
      </c>
      <c r="E729" s="10"/>
      <c r="F729" s="10"/>
      <c r="G729" s="10"/>
      <c r="H729" s="11"/>
      <c r="I729" s="11"/>
      <c r="J729" s="11"/>
    </row>
    <row r="730" ht="36" spans="1:10">
      <c r="A730" s="52">
        <v>1</v>
      </c>
      <c r="B730" s="53" t="s">
        <v>1950</v>
      </c>
      <c r="C730" s="54" t="s">
        <v>1951</v>
      </c>
      <c r="D730" s="54" t="s">
        <v>1952</v>
      </c>
      <c r="E730" s="52" t="s">
        <v>18</v>
      </c>
      <c r="F730" s="54"/>
      <c r="G730" s="55">
        <v>139</v>
      </c>
      <c r="H730" s="52">
        <v>126</v>
      </c>
      <c r="I730" s="52">
        <v>115</v>
      </c>
      <c r="J730" s="52">
        <v>104</v>
      </c>
    </row>
    <row r="731" ht="36" spans="1:10">
      <c r="A731" s="52">
        <v>2</v>
      </c>
      <c r="B731" s="53" t="s">
        <v>1953</v>
      </c>
      <c r="C731" s="54" t="s">
        <v>1954</v>
      </c>
      <c r="D731" s="54" t="s">
        <v>1955</v>
      </c>
      <c r="E731" s="52" t="s">
        <v>18</v>
      </c>
      <c r="F731" s="54" t="s">
        <v>1956</v>
      </c>
      <c r="G731" s="55">
        <v>11.7</v>
      </c>
      <c r="H731" s="52">
        <v>10.6</v>
      </c>
      <c r="I731" s="52">
        <v>9.7</v>
      </c>
      <c r="J731" s="52">
        <v>8.8</v>
      </c>
    </row>
    <row r="732" ht="24" spans="1:10">
      <c r="A732" s="56"/>
      <c r="B732" s="53" t="s">
        <v>1957</v>
      </c>
      <c r="C732" s="54" t="s">
        <v>1958</v>
      </c>
      <c r="D732" s="54"/>
      <c r="E732" s="52" t="s">
        <v>18</v>
      </c>
      <c r="F732" s="54"/>
      <c r="G732" s="57">
        <f>G731*0.3</f>
        <v>3.51</v>
      </c>
      <c r="H732" s="58">
        <v>3.2</v>
      </c>
      <c r="I732" s="58">
        <v>2.9</v>
      </c>
      <c r="J732" s="58">
        <v>2.6</v>
      </c>
    </row>
    <row r="733" ht="36" spans="1:10">
      <c r="A733" s="52">
        <v>3</v>
      </c>
      <c r="B733" s="53" t="s">
        <v>1959</v>
      </c>
      <c r="C733" s="54" t="s">
        <v>1960</v>
      </c>
      <c r="D733" s="54" t="s">
        <v>1961</v>
      </c>
      <c r="E733" s="52" t="s">
        <v>37</v>
      </c>
      <c r="F733" s="54"/>
      <c r="G733" s="55">
        <v>67</v>
      </c>
      <c r="H733" s="52">
        <v>61</v>
      </c>
      <c r="I733" s="52">
        <v>55</v>
      </c>
      <c r="J733" s="52">
        <v>50</v>
      </c>
    </row>
    <row r="734" ht="36" spans="1:10">
      <c r="A734" s="52">
        <v>4</v>
      </c>
      <c r="B734" s="53" t="s">
        <v>1962</v>
      </c>
      <c r="C734" s="54" t="s">
        <v>1963</v>
      </c>
      <c r="D734" s="54" t="s">
        <v>1964</v>
      </c>
      <c r="E734" s="52" t="s">
        <v>704</v>
      </c>
      <c r="F734" s="54" t="s">
        <v>1965</v>
      </c>
      <c r="G734" s="55">
        <v>60</v>
      </c>
      <c r="H734" s="52">
        <v>55</v>
      </c>
      <c r="I734" s="52">
        <v>50</v>
      </c>
      <c r="J734" s="52">
        <v>45</v>
      </c>
    </row>
    <row r="735" ht="36" spans="1:10">
      <c r="A735" s="56"/>
      <c r="B735" s="53" t="s">
        <v>1966</v>
      </c>
      <c r="C735" s="54" t="s">
        <v>1967</v>
      </c>
      <c r="D735" s="54"/>
      <c r="E735" s="52" t="s">
        <v>704</v>
      </c>
      <c r="F735" s="54" t="s">
        <v>1965</v>
      </c>
      <c r="G735" s="55">
        <f>G734*0.3</f>
        <v>18</v>
      </c>
      <c r="H735" s="52">
        <v>16</v>
      </c>
      <c r="I735" s="52">
        <v>15</v>
      </c>
      <c r="J735" s="52">
        <v>14</v>
      </c>
    </row>
    <row r="736" ht="36" spans="1:10">
      <c r="A736" s="56"/>
      <c r="B736" s="53" t="s">
        <v>1968</v>
      </c>
      <c r="C736" s="54" t="s">
        <v>1969</v>
      </c>
      <c r="D736" s="54"/>
      <c r="E736" s="52" t="s">
        <v>704</v>
      </c>
      <c r="F736" s="54" t="s">
        <v>1965</v>
      </c>
      <c r="G736" s="55">
        <f>G734*0.3</f>
        <v>18</v>
      </c>
      <c r="H736" s="52">
        <v>16</v>
      </c>
      <c r="I736" s="52">
        <v>15</v>
      </c>
      <c r="J736" s="52">
        <v>14</v>
      </c>
    </row>
    <row r="737" ht="36" spans="1:10">
      <c r="A737" s="56"/>
      <c r="B737" s="53" t="s">
        <v>1970</v>
      </c>
      <c r="C737" s="54" t="s">
        <v>1971</v>
      </c>
      <c r="D737" s="54"/>
      <c r="E737" s="52" t="s">
        <v>704</v>
      </c>
      <c r="F737" s="54" t="s">
        <v>1965</v>
      </c>
      <c r="G737" s="55">
        <f>G734*0.3</f>
        <v>18</v>
      </c>
      <c r="H737" s="52">
        <v>16</v>
      </c>
      <c r="I737" s="52">
        <v>15</v>
      </c>
      <c r="J737" s="52">
        <v>14</v>
      </c>
    </row>
    <row r="738" ht="36" spans="1:10">
      <c r="A738" s="52">
        <v>5</v>
      </c>
      <c r="B738" s="53" t="s">
        <v>1972</v>
      </c>
      <c r="C738" s="54" t="s">
        <v>1973</v>
      </c>
      <c r="D738" s="54" t="s">
        <v>1974</v>
      </c>
      <c r="E738" s="52" t="s">
        <v>1975</v>
      </c>
      <c r="F738" s="54" t="s">
        <v>1976</v>
      </c>
      <c r="G738" s="55">
        <v>58</v>
      </c>
      <c r="H738" s="52">
        <v>53</v>
      </c>
      <c r="I738" s="52">
        <v>48</v>
      </c>
      <c r="J738" s="52">
        <v>44</v>
      </c>
    </row>
    <row r="739" ht="36" spans="1:10">
      <c r="A739" s="52">
        <v>6</v>
      </c>
      <c r="B739" s="53" t="s">
        <v>1977</v>
      </c>
      <c r="C739" s="54" t="s">
        <v>1978</v>
      </c>
      <c r="D739" s="54" t="s">
        <v>1979</v>
      </c>
      <c r="E739" s="52" t="s">
        <v>37</v>
      </c>
      <c r="F739" s="54"/>
      <c r="G739" s="55">
        <v>32</v>
      </c>
      <c r="H739" s="52">
        <v>29</v>
      </c>
      <c r="I739" s="52">
        <v>26</v>
      </c>
      <c r="J739" s="52">
        <v>24</v>
      </c>
    </row>
    <row r="740" ht="36" spans="1:10">
      <c r="A740" s="56"/>
      <c r="B740" s="53" t="s">
        <v>1980</v>
      </c>
      <c r="C740" s="54" t="s">
        <v>1981</v>
      </c>
      <c r="D740" s="54"/>
      <c r="E740" s="52" t="s">
        <v>37</v>
      </c>
      <c r="F740" s="54"/>
      <c r="G740" s="55">
        <f>G739</f>
        <v>32</v>
      </c>
      <c r="H740" s="52">
        <v>29</v>
      </c>
      <c r="I740" s="52">
        <v>26</v>
      </c>
      <c r="J740" s="52">
        <v>24</v>
      </c>
    </row>
    <row r="741" ht="36" spans="1:10">
      <c r="A741" s="56"/>
      <c r="B741" s="53" t="s">
        <v>1982</v>
      </c>
      <c r="C741" s="54" t="s">
        <v>1983</v>
      </c>
      <c r="D741" s="54"/>
      <c r="E741" s="52" t="s">
        <v>37</v>
      </c>
      <c r="F741" s="54"/>
      <c r="G741" s="55">
        <f>G739</f>
        <v>32</v>
      </c>
      <c r="H741" s="52">
        <v>29</v>
      </c>
      <c r="I741" s="52">
        <v>26</v>
      </c>
      <c r="J741" s="52">
        <v>24</v>
      </c>
    </row>
    <row r="742" ht="36" spans="1:10">
      <c r="A742" s="52">
        <v>7</v>
      </c>
      <c r="B742" s="53" t="s">
        <v>1984</v>
      </c>
      <c r="C742" s="54" t="s">
        <v>1985</v>
      </c>
      <c r="D742" s="54" t="s">
        <v>1986</v>
      </c>
      <c r="E742" s="52" t="s">
        <v>37</v>
      </c>
      <c r="F742" s="54"/>
      <c r="G742" s="55">
        <v>10</v>
      </c>
      <c r="H742" s="52">
        <v>9.1</v>
      </c>
      <c r="I742" s="52">
        <v>8.3</v>
      </c>
      <c r="J742" s="52">
        <v>7.5</v>
      </c>
    </row>
    <row r="743" ht="36" spans="1:10">
      <c r="A743" s="52">
        <v>8</v>
      </c>
      <c r="B743" s="53" t="s">
        <v>1987</v>
      </c>
      <c r="C743" s="54" t="s">
        <v>1988</v>
      </c>
      <c r="D743" s="54" t="s">
        <v>1989</v>
      </c>
      <c r="E743" s="52" t="s">
        <v>37</v>
      </c>
      <c r="F743" s="54"/>
      <c r="G743" s="55">
        <v>12</v>
      </c>
      <c r="H743" s="52">
        <v>11</v>
      </c>
      <c r="I743" s="52">
        <v>10</v>
      </c>
      <c r="J743" s="52">
        <v>9</v>
      </c>
    </row>
    <row r="744" ht="48" spans="1:10">
      <c r="A744" s="52">
        <v>9</v>
      </c>
      <c r="B744" s="53" t="s">
        <v>1990</v>
      </c>
      <c r="C744" s="54" t="s">
        <v>1991</v>
      </c>
      <c r="D744" s="54" t="s">
        <v>1992</v>
      </c>
      <c r="E744" s="52" t="s">
        <v>37</v>
      </c>
      <c r="F744" s="54"/>
      <c r="G744" s="55">
        <v>31</v>
      </c>
      <c r="H744" s="52">
        <v>28</v>
      </c>
      <c r="I744" s="52">
        <v>26</v>
      </c>
      <c r="J744" s="52">
        <v>23</v>
      </c>
    </row>
    <row r="745" ht="48" spans="1:10">
      <c r="A745" s="52">
        <v>10</v>
      </c>
      <c r="B745" s="53" t="s">
        <v>1993</v>
      </c>
      <c r="C745" s="54" t="s">
        <v>1994</v>
      </c>
      <c r="D745" s="54" t="s">
        <v>1995</v>
      </c>
      <c r="E745" s="52" t="s">
        <v>37</v>
      </c>
      <c r="F745" s="54"/>
      <c r="G745" s="55">
        <v>40</v>
      </c>
      <c r="H745" s="52">
        <v>36</v>
      </c>
      <c r="I745" s="52">
        <v>33</v>
      </c>
      <c r="J745" s="52">
        <v>30</v>
      </c>
    </row>
    <row r="746" ht="36" spans="1:10">
      <c r="A746" s="52">
        <v>11</v>
      </c>
      <c r="B746" s="53" t="s">
        <v>1996</v>
      </c>
      <c r="C746" s="54" t="s">
        <v>1997</v>
      </c>
      <c r="D746" s="54" t="s">
        <v>1998</v>
      </c>
      <c r="E746" s="52" t="s">
        <v>704</v>
      </c>
      <c r="F746" s="54" t="s">
        <v>1999</v>
      </c>
      <c r="G746" s="55">
        <v>62</v>
      </c>
      <c r="H746" s="52">
        <v>56</v>
      </c>
      <c r="I746" s="52">
        <v>51</v>
      </c>
      <c r="J746" s="52">
        <v>47</v>
      </c>
    </row>
    <row r="747" ht="36" spans="1:10">
      <c r="A747" s="52">
        <v>12</v>
      </c>
      <c r="B747" s="53" t="s">
        <v>2000</v>
      </c>
      <c r="C747" s="54" t="s">
        <v>2001</v>
      </c>
      <c r="D747" s="54" t="s">
        <v>2002</v>
      </c>
      <c r="E747" s="52" t="s">
        <v>704</v>
      </c>
      <c r="F747" s="54" t="s">
        <v>2003</v>
      </c>
      <c r="G747" s="55">
        <v>124</v>
      </c>
      <c r="H747" s="52">
        <v>113</v>
      </c>
      <c r="I747" s="52">
        <v>102</v>
      </c>
      <c r="J747" s="52">
        <v>93</v>
      </c>
    </row>
    <row r="748" ht="36" spans="1:10">
      <c r="A748" s="52">
        <v>13</v>
      </c>
      <c r="B748" s="53" t="s">
        <v>2004</v>
      </c>
      <c r="C748" s="54" t="s">
        <v>2005</v>
      </c>
      <c r="D748" s="54" t="s">
        <v>2006</v>
      </c>
      <c r="E748" s="52" t="s">
        <v>37</v>
      </c>
      <c r="F748" s="54"/>
      <c r="G748" s="55">
        <v>127</v>
      </c>
      <c r="H748" s="52">
        <v>115</v>
      </c>
      <c r="I748" s="52">
        <v>105</v>
      </c>
      <c r="J748" s="52">
        <v>95</v>
      </c>
    </row>
    <row r="749" ht="36" spans="1:10">
      <c r="A749" s="52">
        <v>14</v>
      </c>
      <c r="B749" s="53" t="s">
        <v>2007</v>
      </c>
      <c r="C749" s="54" t="s">
        <v>2008</v>
      </c>
      <c r="D749" s="54" t="s">
        <v>2009</v>
      </c>
      <c r="E749" s="52" t="s">
        <v>37</v>
      </c>
      <c r="F749" s="54"/>
      <c r="G749" s="55">
        <v>118</v>
      </c>
      <c r="H749" s="52">
        <v>107</v>
      </c>
      <c r="I749" s="52">
        <v>98</v>
      </c>
      <c r="J749" s="52">
        <v>89</v>
      </c>
    </row>
    <row r="750" ht="24" spans="1:10">
      <c r="A750" s="52">
        <v>15</v>
      </c>
      <c r="B750" s="53" t="s">
        <v>2010</v>
      </c>
      <c r="C750" s="54" t="s">
        <v>2011</v>
      </c>
      <c r="D750" s="54" t="s">
        <v>2012</v>
      </c>
      <c r="E750" s="52" t="s">
        <v>37</v>
      </c>
      <c r="F750" s="54"/>
      <c r="G750" s="55">
        <v>840</v>
      </c>
      <c r="H750" s="52">
        <v>764</v>
      </c>
      <c r="I750" s="52">
        <v>694</v>
      </c>
      <c r="J750" s="52">
        <v>631</v>
      </c>
    </row>
    <row r="751" ht="48" spans="1:10">
      <c r="A751" s="52">
        <v>16</v>
      </c>
      <c r="B751" s="53" t="s">
        <v>2013</v>
      </c>
      <c r="C751" s="54" t="s">
        <v>2014</v>
      </c>
      <c r="D751" s="56" t="s">
        <v>2015</v>
      </c>
      <c r="E751" s="52" t="s">
        <v>37</v>
      </c>
      <c r="F751" s="54" t="s">
        <v>2016</v>
      </c>
      <c r="G751" s="55">
        <v>79</v>
      </c>
      <c r="H751" s="52">
        <v>72</v>
      </c>
      <c r="I751" s="52">
        <v>65</v>
      </c>
      <c r="J751" s="52">
        <v>59</v>
      </c>
    </row>
    <row r="752" ht="24" spans="1:10">
      <c r="A752" s="56"/>
      <c r="B752" s="53" t="s">
        <v>2017</v>
      </c>
      <c r="C752" s="54" t="s">
        <v>2018</v>
      </c>
      <c r="D752" s="54"/>
      <c r="E752" s="52" t="s">
        <v>37</v>
      </c>
      <c r="F752" s="54"/>
      <c r="G752" s="55">
        <f t="shared" ref="G752:G756" si="26">G751*0.2</f>
        <v>15.8</v>
      </c>
      <c r="H752" s="52">
        <v>14.4</v>
      </c>
      <c r="I752" s="52">
        <v>13.1</v>
      </c>
      <c r="J752" s="52">
        <v>11.9</v>
      </c>
    </row>
    <row r="753" ht="36" spans="1:10">
      <c r="A753" s="52">
        <v>17</v>
      </c>
      <c r="B753" s="53" t="s">
        <v>2019</v>
      </c>
      <c r="C753" s="54" t="s">
        <v>2020</v>
      </c>
      <c r="D753" s="54" t="s">
        <v>2021</v>
      </c>
      <c r="E753" s="52" t="s">
        <v>37</v>
      </c>
      <c r="F753" s="54"/>
      <c r="G753" s="55">
        <v>530</v>
      </c>
      <c r="H753" s="52">
        <v>482</v>
      </c>
      <c r="I753" s="52">
        <v>438</v>
      </c>
      <c r="J753" s="52">
        <v>398</v>
      </c>
    </row>
    <row r="754" ht="24" spans="1:10">
      <c r="A754" s="52"/>
      <c r="B754" s="53" t="s">
        <v>2022</v>
      </c>
      <c r="C754" s="54" t="s">
        <v>2023</v>
      </c>
      <c r="D754" s="54"/>
      <c r="E754" s="52" t="s">
        <v>37</v>
      </c>
      <c r="F754" s="54"/>
      <c r="G754" s="55">
        <f t="shared" si="26"/>
        <v>106</v>
      </c>
      <c r="H754" s="52">
        <v>96.4</v>
      </c>
      <c r="I754" s="52">
        <v>87.6</v>
      </c>
      <c r="J754" s="52">
        <v>79.6</v>
      </c>
    </row>
    <row r="755" ht="36" spans="1:10">
      <c r="A755" s="52">
        <v>18</v>
      </c>
      <c r="B755" s="53" t="s">
        <v>2024</v>
      </c>
      <c r="C755" s="54" t="s">
        <v>2025</v>
      </c>
      <c r="D755" s="54" t="s">
        <v>2026</v>
      </c>
      <c r="E755" s="52" t="s">
        <v>37</v>
      </c>
      <c r="F755" s="54" t="s">
        <v>2027</v>
      </c>
      <c r="G755" s="55">
        <v>25</v>
      </c>
      <c r="H755" s="52">
        <v>23</v>
      </c>
      <c r="I755" s="52">
        <v>21</v>
      </c>
      <c r="J755" s="52">
        <v>19</v>
      </c>
    </row>
    <row r="756" ht="24" spans="1:10">
      <c r="A756" s="52"/>
      <c r="B756" s="53" t="s">
        <v>2028</v>
      </c>
      <c r="C756" s="54" t="s">
        <v>2029</v>
      </c>
      <c r="D756" s="54"/>
      <c r="E756" s="52" t="s">
        <v>37</v>
      </c>
      <c r="F756" s="54"/>
      <c r="G756" s="55">
        <f t="shared" si="26"/>
        <v>5</v>
      </c>
      <c r="H756" s="52">
        <v>4.5</v>
      </c>
      <c r="I756" s="52">
        <v>4.1</v>
      </c>
      <c r="J756" s="52">
        <v>3.8</v>
      </c>
    </row>
    <row r="757" ht="36" spans="1:10">
      <c r="A757" s="52">
        <v>19</v>
      </c>
      <c r="B757" s="53" t="s">
        <v>2030</v>
      </c>
      <c r="C757" s="54" t="s">
        <v>2031</v>
      </c>
      <c r="D757" s="54" t="s">
        <v>2032</v>
      </c>
      <c r="E757" s="52" t="s">
        <v>37</v>
      </c>
      <c r="F757" s="54" t="s">
        <v>2033</v>
      </c>
      <c r="G757" s="55">
        <v>120</v>
      </c>
      <c r="H757" s="52">
        <v>109</v>
      </c>
      <c r="I757" s="52">
        <v>99</v>
      </c>
      <c r="J757" s="52">
        <v>90</v>
      </c>
    </row>
    <row r="758" ht="24" spans="1:10">
      <c r="A758" s="52"/>
      <c r="B758" s="53" t="s">
        <v>2034</v>
      </c>
      <c r="C758" s="54" t="s">
        <v>2035</v>
      </c>
      <c r="D758" s="54"/>
      <c r="E758" s="52" t="s">
        <v>37</v>
      </c>
      <c r="F758" s="54"/>
      <c r="G758" s="55">
        <f>G757*0.2</f>
        <v>24</v>
      </c>
      <c r="H758" s="52">
        <v>21.8</v>
      </c>
      <c r="I758" s="52">
        <v>19.8</v>
      </c>
      <c r="J758" s="52">
        <v>18</v>
      </c>
    </row>
    <row r="759" ht="36" spans="1:10">
      <c r="A759" s="52">
        <v>20</v>
      </c>
      <c r="B759" s="53" t="s">
        <v>2036</v>
      </c>
      <c r="C759" s="54" t="s">
        <v>2037</v>
      </c>
      <c r="D759" s="26" t="s">
        <v>2038</v>
      </c>
      <c r="E759" s="52" t="s">
        <v>37</v>
      </c>
      <c r="F759" s="54"/>
      <c r="G759" s="55">
        <v>97</v>
      </c>
      <c r="H759" s="52">
        <v>88</v>
      </c>
      <c r="I759" s="52">
        <v>80</v>
      </c>
      <c r="J759" s="52">
        <v>73</v>
      </c>
    </row>
    <row r="760" ht="24" spans="1:10">
      <c r="A760" s="56"/>
      <c r="B760" s="53" t="s">
        <v>2039</v>
      </c>
      <c r="C760" s="56" t="s">
        <v>2040</v>
      </c>
      <c r="D760" s="54"/>
      <c r="E760" s="52" t="s">
        <v>37</v>
      </c>
      <c r="F760" s="54"/>
      <c r="G760" s="55">
        <f>G759*0.2</f>
        <v>19.4</v>
      </c>
      <c r="H760" s="52">
        <v>17.6</v>
      </c>
      <c r="I760" s="52">
        <v>16</v>
      </c>
      <c r="J760" s="52">
        <v>14.6</v>
      </c>
    </row>
    <row r="761" ht="24" spans="1:10">
      <c r="A761" s="52">
        <v>21</v>
      </c>
      <c r="B761" s="53" t="s">
        <v>2041</v>
      </c>
      <c r="C761" s="54" t="s">
        <v>2042</v>
      </c>
      <c r="D761" s="54" t="s">
        <v>2043</v>
      </c>
      <c r="E761" s="52" t="s">
        <v>37</v>
      </c>
      <c r="F761" s="54"/>
      <c r="G761" s="55">
        <v>26</v>
      </c>
      <c r="H761" s="52">
        <v>24</v>
      </c>
      <c r="I761" s="52">
        <v>21</v>
      </c>
      <c r="J761" s="52">
        <v>20</v>
      </c>
    </row>
    <row r="762" ht="24" spans="1:10">
      <c r="A762" s="52">
        <v>22</v>
      </c>
      <c r="B762" s="53" t="s">
        <v>2044</v>
      </c>
      <c r="C762" s="54" t="s">
        <v>2045</v>
      </c>
      <c r="D762" s="54" t="s">
        <v>2046</v>
      </c>
      <c r="E762" s="52" t="s">
        <v>37</v>
      </c>
      <c r="F762" s="54"/>
      <c r="G762" s="55">
        <v>47</v>
      </c>
      <c r="H762" s="52">
        <v>43</v>
      </c>
      <c r="I762" s="52">
        <v>39</v>
      </c>
      <c r="J762" s="52">
        <v>35</v>
      </c>
    </row>
    <row r="763" ht="36" spans="1:10">
      <c r="A763" s="52">
        <v>23</v>
      </c>
      <c r="B763" s="53" t="s">
        <v>2047</v>
      </c>
      <c r="C763" s="54" t="s">
        <v>2048</v>
      </c>
      <c r="D763" s="54" t="s">
        <v>2049</v>
      </c>
      <c r="E763" s="52" t="s">
        <v>37</v>
      </c>
      <c r="F763" s="54"/>
      <c r="G763" s="55">
        <v>17</v>
      </c>
      <c r="H763" s="52">
        <v>15</v>
      </c>
      <c r="I763" s="52">
        <v>14</v>
      </c>
      <c r="J763" s="52">
        <v>13</v>
      </c>
    </row>
    <row r="764" ht="24" spans="1:10">
      <c r="A764" s="52">
        <v>24</v>
      </c>
      <c r="B764" s="53" t="s">
        <v>2050</v>
      </c>
      <c r="C764" s="54" t="s">
        <v>2051</v>
      </c>
      <c r="D764" s="54" t="s">
        <v>2052</v>
      </c>
      <c r="E764" s="52" t="s">
        <v>37</v>
      </c>
      <c r="F764" s="54"/>
      <c r="G764" s="55">
        <v>190</v>
      </c>
      <c r="H764" s="52">
        <v>173</v>
      </c>
      <c r="I764" s="52">
        <v>157</v>
      </c>
      <c r="J764" s="52">
        <v>143</v>
      </c>
    </row>
    <row r="765" ht="24" spans="1:10">
      <c r="A765" s="52">
        <v>25</v>
      </c>
      <c r="B765" s="53" t="s">
        <v>2053</v>
      </c>
      <c r="C765" s="54" t="s">
        <v>2054</v>
      </c>
      <c r="D765" s="54" t="s">
        <v>2055</v>
      </c>
      <c r="E765" s="52" t="s">
        <v>18</v>
      </c>
      <c r="F765" s="54"/>
      <c r="G765" s="55">
        <v>33</v>
      </c>
      <c r="H765" s="52">
        <v>30</v>
      </c>
      <c r="I765" s="52">
        <v>27</v>
      </c>
      <c r="J765" s="52">
        <v>25</v>
      </c>
    </row>
    <row r="766" ht="36" spans="1:10">
      <c r="A766" s="52">
        <v>26</v>
      </c>
      <c r="B766" s="53" t="s">
        <v>2056</v>
      </c>
      <c r="C766" s="54" t="s">
        <v>2057</v>
      </c>
      <c r="D766" s="56" t="s">
        <v>2058</v>
      </c>
      <c r="E766" s="52" t="s">
        <v>37</v>
      </c>
      <c r="F766" s="56" t="s">
        <v>2059</v>
      </c>
      <c r="G766" s="55">
        <v>300</v>
      </c>
      <c r="H766" s="52">
        <v>273</v>
      </c>
      <c r="I766" s="52">
        <v>248</v>
      </c>
      <c r="J766" s="52">
        <v>225</v>
      </c>
    </row>
    <row r="767" ht="24" spans="1:10">
      <c r="A767" s="52"/>
      <c r="B767" s="53" t="s">
        <v>2060</v>
      </c>
      <c r="C767" s="54" t="s">
        <v>2061</v>
      </c>
      <c r="D767" s="56"/>
      <c r="E767" s="52" t="s">
        <v>37</v>
      </c>
      <c r="F767" s="56"/>
      <c r="G767" s="55">
        <f>G766*0.2</f>
        <v>60</v>
      </c>
      <c r="H767" s="52">
        <v>54.5</v>
      </c>
      <c r="I767" s="52">
        <v>49.6</v>
      </c>
      <c r="J767" s="52">
        <v>45.1</v>
      </c>
    </row>
    <row r="768" ht="36" spans="1:10">
      <c r="A768" s="52">
        <v>27</v>
      </c>
      <c r="B768" s="53" t="s">
        <v>2062</v>
      </c>
      <c r="C768" s="54" t="s">
        <v>2063</v>
      </c>
      <c r="D768" s="54" t="s">
        <v>2064</v>
      </c>
      <c r="E768" s="52" t="s">
        <v>37</v>
      </c>
      <c r="F768" s="54"/>
      <c r="G768" s="55">
        <v>892</v>
      </c>
      <c r="H768" s="52">
        <v>811</v>
      </c>
      <c r="I768" s="52">
        <v>737</v>
      </c>
      <c r="J768" s="52">
        <v>670</v>
      </c>
    </row>
    <row r="769" ht="24" spans="1:10">
      <c r="A769" s="52"/>
      <c r="B769" s="53" t="s">
        <v>2065</v>
      </c>
      <c r="C769" s="53" t="s">
        <v>2066</v>
      </c>
      <c r="D769" s="54"/>
      <c r="E769" s="52" t="s">
        <v>37</v>
      </c>
      <c r="F769" s="54"/>
      <c r="G769" s="55">
        <v>178</v>
      </c>
      <c r="H769" s="52">
        <v>161.8</v>
      </c>
      <c r="I769" s="52">
        <v>147.1</v>
      </c>
      <c r="J769" s="52">
        <v>133.7</v>
      </c>
    </row>
    <row r="770" ht="36" spans="1:10">
      <c r="A770" s="52">
        <v>28</v>
      </c>
      <c r="B770" s="53" t="s">
        <v>2067</v>
      </c>
      <c r="C770" s="54" t="s">
        <v>2068</v>
      </c>
      <c r="D770" s="54" t="s">
        <v>2069</v>
      </c>
      <c r="E770" s="52" t="s">
        <v>37</v>
      </c>
      <c r="F770" s="54"/>
      <c r="G770" s="55">
        <v>2380</v>
      </c>
      <c r="H770" s="52">
        <v>2164</v>
      </c>
      <c r="I770" s="52">
        <v>1967</v>
      </c>
      <c r="J770" s="52">
        <v>1788</v>
      </c>
    </row>
    <row r="771" ht="24" spans="1:10">
      <c r="A771" s="52"/>
      <c r="B771" s="53" t="s">
        <v>2070</v>
      </c>
      <c r="C771" s="53" t="s">
        <v>2071</v>
      </c>
      <c r="D771" s="54"/>
      <c r="E771" s="52" t="s">
        <v>37</v>
      </c>
      <c r="F771" s="54"/>
      <c r="G771" s="55">
        <v>476</v>
      </c>
      <c r="H771" s="52">
        <v>432.7</v>
      </c>
      <c r="I771" s="52">
        <v>393.4</v>
      </c>
      <c r="J771" s="52">
        <v>357.6</v>
      </c>
    </row>
    <row r="772" ht="36" spans="1:10">
      <c r="A772" s="52">
        <v>29</v>
      </c>
      <c r="B772" s="53" t="s">
        <v>2072</v>
      </c>
      <c r="C772" s="54" t="s">
        <v>2073</v>
      </c>
      <c r="D772" s="54" t="s">
        <v>2074</v>
      </c>
      <c r="E772" s="52" t="s">
        <v>37</v>
      </c>
      <c r="F772" s="54"/>
      <c r="G772" s="55">
        <v>700</v>
      </c>
      <c r="H772" s="52">
        <v>636</v>
      </c>
      <c r="I772" s="52">
        <v>579</v>
      </c>
      <c r="J772" s="52">
        <v>526</v>
      </c>
    </row>
    <row r="773" ht="24" spans="1:10">
      <c r="A773" s="52"/>
      <c r="B773" s="53" t="s">
        <v>2075</v>
      </c>
      <c r="C773" s="53" t="s">
        <v>2076</v>
      </c>
      <c r="D773" s="54"/>
      <c r="E773" s="52" t="s">
        <v>37</v>
      </c>
      <c r="F773" s="54"/>
      <c r="G773" s="55">
        <v>140</v>
      </c>
      <c r="H773" s="52">
        <v>127.3</v>
      </c>
      <c r="I773" s="52">
        <v>115.7</v>
      </c>
      <c r="J773" s="52">
        <v>105.2</v>
      </c>
    </row>
    <row r="774" ht="36" spans="1:10">
      <c r="A774" s="52">
        <v>30</v>
      </c>
      <c r="B774" s="53" t="s">
        <v>2077</v>
      </c>
      <c r="C774" s="54" t="s">
        <v>2078</v>
      </c>
      <c r="D774" s="54" t="s">
        <v>2079</v>
      </c>
      <c r="E774" s="52" t="s">
        <v>37</v>
      </c>
      <c r="F774" s="54"/>
      <c r="G774" s="55">
        <v>2070</v>
      </c>
      <c r="H774" s="52">
        <v>1882</v>
      </c>
      <c r="I774" s="52">
        <v>1711</v>
      </c>
      <c r="J774" s="52">
        <v>1555</v>
      </c>
    </row>
    <row r="775" ht="24" spans="1:10">
      <c r="A775" s="52"/>
      <c r="B775" s="53" t="s">
        <v>2080</v>
      </c>
      <c r="C775" s="53" t="s">
        <v>2081</v>
      </c>
      <c r="D775" s="54"/>
      <c r="E775" s="52" t="s">
        <v>37</v>
      </c>
      <c r="F775" s="54"/>
      <c r="G775" s="55">
        <v>414</v>
      </c>
      <c r="H775" s="52">
        <v>376.4</v>
      </c>
      <c r="I775" s="52">
        <v>342.1</v>
      </c>
      <c r="J775" s="52">
        <v>311</v>
      </c>
    </row>
    <row r="776" ht="36" spans="1:10">
      <c r="A776" s="52">
        <v>31</v>
      </c>
      <c r="B776" s="53" t="s">
        <v>2082</v>
      </c>
      <c r="C776" s="54" t="s">
        <v>2083</v>
      </c>
      <c r="D776" s="54" t="s">
        <v>2084</v>
      </c>
      <c r="E776" s="52" t="s">
        <v>37</v>
      </c>
      <c r="F776" s="54"/>
      <c r="G776" s="55">
        <v>2420</v>
      </c>
      <c r="H776" s="52">
        <v>2200</v>
      </c>
      <c r="I776" s="52">
        <v>2000</v>
      </c>
      <c r="J776" s="52">
        <v>1818</v>
      </c>
    </row>
    <row r="777" ht="24" spans="1:10">
      <c r="A777" s="52"/>
      <c r="B777" s="53" t="s">
        <v>2085</v>
      </c>
      <c r="C777" s="53" t="s">
        <v>2086</v>
      </c>
      <c r="D777" s="54"/>
      <c r="E777" s="52" t="s">
        <v>37</v>
      </c>
      <c r="F777" s="54"/>
      <c r="G777" s="55">
        <v>484</v>
      </c>
      <c r="H777" s="52">
        <v>440</v>
      </c>
      <c r="I777" s="52">
        <v>400</v>
      </c>
      <c r="J777" s="52">
        <v>363.6</v>
      </c>
    </row>
    <row r="778" ht="36" spans="1:10">
      <c r="A778" s="52">
        <v>32</v>
      </c>
      <c r="B778" s="53" t="s">
        <v>2087</v>
      </c>
      <c r="C778" s="54" t="s">
        <v>2088</v>
      </c>
      <c r="D778" s="54" t="s">
        <v>2089</v>
      </c>
      <c r="E778" s="52" t="s">
        <v>37</v>
      </c>
      <c r="F778" s="54"/>
      <c r="G778" s="55">
        <v>2370</v>
      </c>
      <c r="H778" s="52">
        <v>2155</v>
      </c>
      <c r="I778" s="52">
        <v>1959</v>
      </c>
      <c r="J778" s="52">
        <v>1781</v>
      </c>
    </row>
    <row r="779" ht="24" spans="1:10">
      <c r="A779" s="52"/>
      <c r="B779" s="53" t="s">
        <v>2090</v>
      </c>
      <c r="C779" s="53" t="s">
        <v>2091</v>
      </c>
      <c r="D779" s="54"/>
      <c r="E779" s="52" t="s">
        <v>37</v>
      </c>
      <c r="F779" s="54"/>
      <c r="G779" s="55">
        <v>474</v>
      </c>
      <c r="H779" s="52">
        <v>430.9</v>
      </c>
      <c r="I779" s="52">
        <v>391.7</v>
      </c>
      <c r="J779" s="52">
        <v>356.1</v>
      </c>
    </row>
    <row r="780" ht="36" spans="1:10">
      <c r="A780" s="52">
        <v>33</v>
      </c>
      <c r="B780" s="53" t="s">
        <v>2092</v>
      </c>
      <c r="C780" s="54" t="s">
        <v>2093</v>
      </c>
      <c r="D780" s="54" t="s">
        <v>2094</v>
      </c>
      <c r="E780" s="52" t="s">
        <v>2095</v>
      </c>
      <c r="F780" s="54"/>
      <c r="G780" s="55">
        <v>1900</v>
      </c>
      <c r="H780" s="52">
        <v>1727</v>
      </c>
      <c r="I780" s="52">
        <v>1570</v>
      </c>
      <c r="J780" s="52">
        <v>1427</v>
      </c>
    </row>
    <row r="781" ht="24" spans="1:10">
      <c r="A781" s="52"/>
      <c r="B781" s="53" t="s">
        <v>2096</v>
      </c>
      <c r="C781" s="53" t="s">
        <v>2097</v>
      </c>
      <c r="D781" s="54"/>
      <c r="E781" s="52" t="s">
        <v>2095</v>
      </c>
      <c r="F781" s="54"/>
      <c r="G781" s="55">
        <v>380</v>
      </c>
      <c r="H781" s="52">
        <v>345.5</v>
      </c>
      <c r="I781" s="52">
        <v>314</v>
      </c>
      <c r="J781" s="52">
        <v>285.5</v>
      </c>
    </row>
    <row r="782" ht="36" spans="1:10">
      <c r="A782" s="52">
        <v>34</v>
      </c>
      <c r="B782" s="53" t="s">
        <v>2098</v>
      </c>
      <c r="C782" s="54" t="s">
        <v>2099</v>
      </c>
      <c r="D782" s="54" t="s">
        <v>2100</v>
      </c>
      <c r="E782" s="52" t="s">
        <v>37</v>
      </c>
      <c r="F782" s="54"/>
      <c r="G782" s="55">
        <v>2100</v>
      </c>
      <c r="H782" s="52">
        <v>1909</v>
      </c>
      <c r="I782" s="52">
        <v>1736</v>
      </c>
      <c r="J782" s="52">
        <v>1578</v>
      </c>
    </row>
    <row r="783" ht="24" spans="1:10">
      <c r="A783" s="52"/>
      <c r="B783" s="53" t="s">
        <v>2101</v>
      </c>
      <c r="C783" s="53" t="s">
        <v>2102</v>
      </c>
      <c r="D783" s="54"/>
      <c r="E783" s="52" t="s">
        <v>37</v>
      </c>
      <c r="F783" s="54"/>
      <c r="G783" s="55">
        <v>420</v>
      </c>
      <c r="H783" s="52">
        <v>381.8</v>
      </c>
      <c r="I783" s="52">
        <v>347.1</v>
      </c>
      <c r="J783" s="52">
        <v>315.6</v>
      </c>
    </row>
    <row r="784" ht="36" spans="1:10">
      <c r="A784" s="52">
        <v>35</v>
      </c>
      <c r="B784" s="53" t="s">
        <v>2103</v>
      </c>
      <c r="C784" s="54" t="s">
        <v>2104</v>
      </c>
      <c r="D784" s="54" t="s">
        <v>2105</v>
      </c>
      <c r="E784" s="52" t="s">
        <v>37</v>
      </c>
      <c r="F784" s="54"/>
      <c r="G784" s="55">
        <v>1405</v>
      </c>
      <c r="H784" s="52">
        <v>1277</v>
      </c>
      <c r="I784" s="52">
        <v>1161</v>
      </c>
      <c r="J784" s="52">
        <v>1056</v>
      </c>
    </row>
    <row r="785" s="3" customFormat="1" ht="24" spans="1:10">
      <c r="A785" s="52"/>
      <c r="B785" s="53" t="s">
        <v>2106</v>
      </c>
      <c r="C785" s="53" t="s">
        <v>2107</v>
      </c>
      <c r="D785" s="54"/>
      <c r="E785" s="52" t="s">
        <v>37</v>
      </c>
      <c r="F785" s="54"/>
      <c r="G785" s="55">
        <v>281</v>
      </c>
      <c r="H785" s="52">
        <v>255.5</v>
      </c>
      <c r="I785" s="52">
        <v>232.2</v>
      </c>
      <c r="J785" s="52">
        <v>211.1</v>
      </c>
    </row>
    <row r="786" s="3" customFormat="1" ht="36" spans="1:10">
      <c r="A786" s="52">
        <v>36</v>
      </c>
      <c r="B786" s="53" t="s">
        <v>2108</v>
      </c>
      <c r="C786" s="54" t="s">
        <v>2109</v>
      </c>
      <c r="D786" s="54" t="s">
        <v>2110</v>
      </c>
      <c r="E786" s="52" t="s">
        <v>37</v>
      </c>
      <c r="F786" s="54"/>
      <c r="G786" s="55">
        <v>3060</v>
      </c>
      <c r="H786" s="52">
        <v>2782</v>
      </c>
      <c r="I786" s="52">
        <v>2529</v>
      </c>
      <c r="J786" s="52">
        <v>2299</v>
      </c>
    </row>
    <row r="787" s="3" customFormat="1" ht="24" spans="1:10">
      <c r="A787" s="52"/>
      <c r="B787" s="53" t="s">
        <v>2111</v>
      </c>
      <c r="C787" s="53" t="s">
        <v>2112</v>
      </c>
      <c r="D787" s="54"/>
      <c r="E787" s="52" t="s">
        <v>37</v>
      </c>
      <c r="F787" s="54"/>
      <c r="G787" s="55">
        <v>612</v>
      </c>
      <c r="H787" s="52">
        <v>556.4</v>
      </c>
      <c r="I787" s="52">
        <v>505.8</v>
      </c>
      <c r="J787" s="52">
        <v>459.8</v>
      </c>
    </row>
    <row r="788" s="3" customFormat="1" ht="36" spans="1:10">
      <c r="A788" s="52">
        <v>37</v>
      </c>
      <c r="B788" s="53" t="s">
        <v>2113</v>
      </c>
      <c r="C788" s="54" t="s">
        <v>2114</v>
      </c>
      <c r="D788" s="54" t="s">
        <v>2115</v>
      </c>
      <c r="E788" s="52" t="s">
        <v>37</v>
      </c>
      <c r="F788" s="54"/>
      <c r="G788" s="55">
        <v>1500</v>
      </c>
      <c r="H788" s="52">
        <v>1364</v>
      </c>
      <c r="I788" s="52">
        <v>1240</v>
      </c>
      <c r="J788" s="52">
        <v>1127</v>
      </c>
    </row>
    <row r="789" s="3" customFormat="1" ht="24" spans="1:10">
      <c r="A789" s="52"/>
      <c r="B789" s="53" t="s">
        <v>2116</v>
      </c>
      <c r="C789" s="53" t="s">
        <v>2117</v>
      </c>
      <c r="D789" s="54"/>
      <c r="E789" s="52" t="s">
        <v>37</v>
      </c>
      <c r="F789" s="54"/>
      <c r="G789" s="55">
        <v>300</v>
      </c>
      <c r="H789" s="52">
        <v>272.7</v>
      </c>
      <c r="I789" s="52">
        <v>247.9</v>
      </c>
      <c r="J789" s="52">
        <v>225.4</v>
      </c>
    </row>
    <row r="790" ht="24" spans="1:10">
      <c r="A790" s="52">
        <v>38</v>
      </c>
      <c r="B790" s="53" t="s">
        <v>2118</v>
      </c>
      <c r="C790" s="54" t="s">
        <v>2119</v>
      </c>
      <c r="D790" s="54" t="s">
        <v>2120</v>
      </c>
      <c r="E790" s="52" t="s">
        <v>37</v>
      </c>
      <c r="F790" s="56"/>
      <c r="G790" s="55">
        <v>900</v>
      </c>
      <c r="H790" s="52">
        <v>818</v>
      </c>
      <c r="I790" s="52">
        <v>744</v>
      </c>
      <c r="J790" s="52">
        <v>676</v>
      </c>
    </row>
    <row r="791" ht="24" spans="1:10">
      <c r="A791" s="52"/>
      <c r="B791" s="53" t="s">
        <v>2121</v>
      </c>
      <c r="C791" s="53" t="s">
        <v>2122</v>
      </c>
      <c r="D791" s="54"/>
      <c r="E791" s="52" t="s">
        <v>37</v>
      </c>
      <c r="F791" s="56"/>
      <c r="G791" s="55">
        <v>180</v>
      </c>
      <c r="H791" s="52">
        <v>163.6</v>
      </c>
      <c r="I791" s="52">
        <v>148.8</v>
      </c>
      <c r="J791" s="52">
        <v>135.2</v>
      </c>
    </row>
    <row r="792" ht="24" spans="1:10">
      <c r="A792" s="52">
        <v>39</v>
      </c>
      <c r="B792" s="53" t="s">
        <v>2123</v>
      </c>
      <c r="C792" s="54" t="s">
        <v>2124</v>
      </c>
      <c r="D792" s="54" t="s">
        <v>2125</v>
      </c>
      <c r="E792" s="52" t="s">
        <v>37</v>
      </c>
      <c r="F792" s="54"/>
      <c r="G792" s="55">
        <v>2340</v>
      </c>
      <c r="H792" s="52">
        <v>2127</v>
      </c>
      <c r="I792" s="52">
        <v>1934</v>
      </c>
      <c r="J792" s="52">
        <v>1758</v>
      </c>
    </row>
    <row r="793" ht="24" spans="1:10">
      <c r="A793" s="52"/>
      <c r="B793" s="53" t="s">
        <v>2126</v>
      </c>
      <c r="C793" s="53" t="s">
        <v>2127</v>
      </c>
      <c r="D793" s="54"/>
      <c r="E793" s="52" t="s">
        <v>37</v>
      </c>
      <c r="F793" s="54"/>
      <c r="G793" s="55">
        <v>468</v>
      </c>
      <c r="H793" s="52">
        <v>425.5</v>
      </c>
      <c r="I793" s="52">
        <v>386.8</v>
      </c>
      <c r="J793" s="52">
        <v>351.6</v>
      </c>
    </row>
    <row r="794" ht="36" spans="1:10">
      <c r="A794" s="52">
        <v>40</v>
      </c>
      <c r="B794" s="53" t="s">
        <v>2128</v>
      </c>
      <c r="C794" s="54" t="s">
        <v>2129</v>
      </c>
      <c r="D794" s="54" t="s">
        <v>2130</v>
      </c>
      <c r="E794" s="52" t="s">
        <v>37</v>
      </c>
      <c r="F794" s="56" t="s">
        <v>2131</v>
      </c>
      <c r="G794" s="55">
        <v>980</v>
      </c>
      <c r="H794" s="52">
        <v>891</v>
      </c>
      <c r="I794" s="52">
        <v>810</v>
      </c>
      <c r="J794" s="52">
        <v>736</v>
      </c>
    </row>
    <row r="795" ht="24" spans="1:10">
      <c r="A795" s="52"/>
      <c r="B795" s="53" t="s">
        <v>2132</v>
      </c>
      <c r="C795" s="53" t="s">
        <v>2133</v>
      </c>
      <c r="D795" s="54"/>
      <c r="E795" s="52" t="s">
        <v>37</v>
      </c>
      <c r="F795" s="56"/>
      <c r="G795" s="55">
        <v>196</v>
      </c>
      <c r="H795" s="52">
        <v>178.2</v>
      </c>
      <c r="I795" s="52">
        <v>162</v>
      </c>
      <c r="J795" s="52">
        <v>147.3</v>
      </c>
    </row>
    <row r="796" ht="24" spans="1:10">
      <c r="A796" s="52">
        <v>41</v>
      </c>
      <c r="B796" s="53" t="s">
        <v>2134</v>
      </c>
      <c r="C796" s="54" t="s">
        <v>2135</v>
      </c>
      <c r="D796" s="54" t="s">
        <v>2136</v>
      </c>
      <c r="E796" s="52" t="s">
        <v>37</v>
      </c>
      <c r="F796" s="56" t="s">
        <v>2137</v>
      </c>
      <c r="G796" s="55">
        <v>440</v>
      </c>
      <c r="H796" s="52">
        <v>400</v>
      </c>
      <c r="I796" s="52">
        <v>364</v>
      </c>
      <c r="J796" s="52">
        <v>331</v>
      </c>
    </row>
    <row r="797" ht="24" spans="1:10">
      <c r="A797" s="52"/>
      <c r="B797" s="53" t="s">
        <v>2138</v>
      </c>
      <c r="C797" s="53" t="s">
        <v>2139</v>
      </c>
      <c r="D797" s="54"/>
      <c r="E797" s="52" t="s">
        <v>37</v>
      </c>
      <c r="F797" s="56"/>
      <c r="G797" s="55">
        <v>88</v>
      </c>
      <c r="H797" s="52">
        <v>80</v>
      </c>
      <c r="I797" s="52">
        <v>72.7</v>
      </c>
      <c r="J797" s="52">
        <v>66.1</v>
      </c>
    </row>
    <row r="798" ht="36" spans="1:10">
      <c r="A798" s="52">
        <v>42</v>
      </c>
      <c r="B798" s="53" t="s">
        <v>2140</v>
      </c>
      <c r="C798" s="54" t="s">
        <v>2141</v>
      </c>
      <c r="D798" s="54" t="s">
        <v>2142</v>
      </c>
      <c r="E798" s="52" t="s">
        <v>37</v>
      </c>
      <c r="F798" s="56" t="s">
        <v>2143</v>
      </c>
      <c r="G798" s="55">
        <v>2000</v>
      </c>
      <c r="H798" s="52">
        <v>1818</v>
      </c>
      <c r="I798" s="52">
        <v>1653</v>
      </c>
      <c r="J798" s="52">
        <v>1503</v>
      </c>
    </row>
    <row r="799" ht="24" spans="1:10">
      <c r="A799" s="52"/>
      <c r="B799" s="53" t="s">
        <v>2144</v>
      </c>
      <c r="C799" s="53" t="s">
        <v>2145</v>
      </c>
      <c r="D799" s="54"/>
      <c r="E799" s="52" t="s">
        <v>37</v>
      </c>
      <c r="F799" s="56"/>
      <c r="G799" s="55">
        <v>400</v>
      </c>
      <c r="H799" s="52">
        <v>363.6</v>
      </c>
      <c r="I799" s="52">
        <v>330.6</v>
      </c>
      <c r="J799" s="52">
        <v>300.5</v>
      </c>
    </row>
    <row r="800" ht="36" spans="1:10">
      <c r="A800" s="52">
        <v>43</v>
      </c>
      <c r="B800" s="53" t="s">
        <v>2146</v>
      </c>
      <c r="C800" s="54" t="s">
        <v>2147</v>
      </c>
      <c r="D800" s="54" t="s">
        <v>2148</v>
      </c>
      <c r="E800" s="52" t="s">
        <v>37</v>
      </c>
      <c r="F800" s="54"/>
      <c r="G800" s="55">
        <v>1500</v>
      </c>
      <c r="H800" s="52">
        <v>1364</v>
      </c>
      <c r="I800" s="52">
        <v>1240</v>
      </c>
      <c r="J800" s="52">
        <v>1127</v>
      </c>
    </row>
    <row r="801" ht="24" spans="1:10">
      <c r="A801" s="52"/>
      <c r="B801" s="53" t="s">
        <v>2149</v>
      </c>
      <c r="C801" s="53" t="s">
        <v>2150</v>
      </c>
      <c r="D801" s="54"/>
      <c r="E801" s="52" t="s">
        <v>37</v>
      </c>
      <c r="F801" s="54"/>
      <c r="G801" s="55">
        <v>300</v>
      </c>
      <c r="H801" s="52">
        <v>272.7</v>
      </c>
      <c r="I801" s="52">
        <v>247.9</v>
      </c>
      <c r="J801" s="52">
        <v>225.4</v>
      </c>
    </row>
    <row r="802" ht="36" spans="1:10">
      <c r="A802" s="52">
        <v>44</v>
      </c>
      <c r="B802" s="53" t="s">
        <v>2151</v>
      </c>
      <c r="C802" s="54" t="s">
        <v>2152</v>
      </c>
      <c r="D802" s="54" t="s">
        <v>2153</v>
      </c>
      <c r="E802" s="52" t="s">
        <v>37</v>
      </c>
      <c r="F802" s="54"/>
      <c r="G802" s="55">
        <v>840</v>
      </c>
      <c r="H802" s="52">
        <v>764</v>
      </c>
      <c r="I802" s="52">
        <v>694</v>
      </c>
      <c r="J802" s="52">
        <v>631</v>
      </c>
    </row>
    <row r="803" ht="24" spans="1:10">
      <c r="A803" s="52"/>
      <c r="B803" s="53" t="s">
        <v>2154</v>
      </c>
      <c r="C803" s="53" t="s">
        <v>2155</v>
      </c>
      <c r="D803" s="54"/>
      <c r="E803" s="52" t="s">
        <v>37</v>
      </c>
      <c r="F803" s="54"/>
      <c r="G803" s="55">
        <v>168</v>
      </c>
      <c r="H803" s="52">
        <v>152.7</v>
      </c>
      <c r="I803" s="52">
        <v>138.8</v>
      </c>
      <c r="J803" s="52">
        <v>126.2</v>
      </c>
    </row>
    <row r="804" ht="36" spans="1:10">
      <c r="A804" s="52">
        <v>45</v>
      </c>
      <c r="B804" s="53" t="s">
        <v>2156</v>
      </c>
      <c r="C804" s="54" t="s">
        <v>2157</v>
      </c>
      <c r="D804" s="54" t="s">
        <v>2158</v>
      </c>
      <c r="E804" s="52" t="s">
        <v>37</v>
      </c>
      <c r="F804" s="54"/>
      <c r="G804" s="55">
        <v>2520</v>
      </c>
      <c r="H804" s="52">
        <v>2291</v>
      </c>
      <c r="I804" s="52">
        <v>2083</v>
      </c>
      <c r="J804" s="52">
        <v>1893</v>
      </c>
    </row>
    <row r="805" ht="24" spans="1:10">
      <c r="A805" s="52"/>
      <c r="B805" s="53" t="s">
        <v>2159</v>
      </c>
      <c r="C805" s="53" t="s">
        <v>2160</v>
      </c>
      <c r="D805" s="54"/>
      <c r="E805" s="52" t="s">
        <v>37</v>
      </c>
      <c r="F805" s="54"/>
      <c r="G805" s="55">
        <v>504</v>
      </c>
      <c r="H805" s="52">
        <v>458.2</v>
      </c>
      <c r="I805" s="52">
        <v>416.5</v>
      </c>
      <c r="J805" s="52">
        <v>378.7</v>
      </c>
    </row>
    <row r="806" ht="36" spans="1:10">
      <c r="A806" s="52">
        <v>46</v>
      </c>
      <c r="B806" s="53" t="s">
        <v>2161</v>
      </c>
      <c r="C806" s="54" t="s">
        <v>2162</v>
      </c>
      <c r="D806" s="54" t="s">
        <v>2163</v>
      </c>
      <c r="E806" s="52" t="s">
        <v>37</v>
      </c>
      <c r="F806" s="54"/>
      <c r="G806" s="55">
        <v>2600</v>
      </c>
      <c r="H806" s="52">
        <v>2364</v>
      </c>
      <c r="I806" s="52">
        <v>2149</v>
      </c>
      <c r="J806" s="52">
        <v>1953</v>
      </c>
    </row>
    <row r="807" ht="24" spans="1:10">
      <c r="A807" s="52"/>
      <c r="B807" s="53" t="s">
        <v>2164</v>
      </c>
      <c r="C807" s="53" t="s">
        <v>2165</v>
      </c>
      <c r="D807" s="54"/>
      <c r="E807" s="52" t="s">
        <v>37</v>
      </c>
      <c r="F807" s="54"/>
      <c r="G807" s="55">
        <v>520</v>
      </c>
      <c r="H807" s="52">
        <v>472.7</v>
      </c>
      <c r="I807" s="52">
        <v>429.8</v>
      </c>
      <c r="J807" s="52">
        <v>390.7</v>
      </c>
    </row>
    <row r="808" ht="36" spans="1:10">
      <c r="A808" s="52">
        <v>47</v>
      </c>
      <c r="B808" s="53" t="s">
        <v>2166</v>
      </c>
      <c r="C808" s="54" t="s">
        <v>2167</v>
      </c>
      <c r="D808" s="54" t="s">
        <v>2168</v>
      </c>
      <c r="E808" s="52" t="s">
        <v>37</v>
      </c>
      <c r="F808" s="54"/>
      <c r="G808" s="55">
        <v>2410</v>
      </c>
      <c r="H808" s="52">
        <v>2191</v>
      </c>
      <c r="I808" s="52">
        <v>1992</v>
      </c>
      <c r="J808" s="52">
        <v>1811</v>
      </c>
    </row>
    <row r="809" ht="24" spans="1:10">
      <c r="A809" s="52"/>
      <c r="B809" s="53" t="s">
        <v>2169</v>
      </c>
      <c r="C809" s="53" t="s">
        <v>2170</v>
      </c>
      <c r="D809" s="54"/>
      <c r="E809" s="52" t="s">
        <v>37</v>
      </c>
      <c r="F809" s="54"/>
      <c r="G809" s="55">
        <v>482</v>
      </c>
      <c r="H809" s="52">
        <v>438.2</v>
      </c>
      <c r="I809" s="52">
        <v>398.3</v>
      </c>
      <c r="J809" s="52">
        <v>362.1</v>
      </c>
    </row>
    <row r="810" ht="36" spans="1:10">
      <c r="A810" s="52">
        <v>48</v>
      </c>
      <c r="B810" s="53" t="s">
        <v>2171</v>
      </c>
      <c r="C810" s="54" t="s">
        <v>2172</v>
      </c>
      <c r="D810" s="54" t="s">
        <v>2173</v>
      </c>
      <c r="E810" s="52" t="s">
        <v>37</v>
      </c>
      <c r="F810" s="54"/>
      <c r="G810" s="55">
        <v>2050</v>
      </c>
      <c r="H810" s="52">
        <v>1864</v>
      </c>
      <c r="I810" s="52">
        <v>1694</v>
      </c>
      <c r="J810" s="52">
        <v>1540</v>
      </c>
    </row>
    <row r="811" ht="24" spans="1:10">
      <c r="A811" s="52"/>
      <c r="B811" s="53" t="s">
        <v>2174</v>
      </c>
      <c r="C811" s="53" t="s">
        <v>2175</v>
      </c>
      <c r="D811" s="54"/>
      <c r="E811" s="52" t="s">
        <v>37</v>
      </c>
      <c r="F811" s="54"/>
      <c r="G811" s="55">
        <v>410</v>
      </c>
      <c r="H811" s="52">
        <v>372.7</v>
      </c>
      <c r="I811" s="52">
        <v>338.8</v>
      </c>
      <c r="J811" s="52">
        <v>308</v>
      </c>
    </row>
    <row r="812" ht="24" spans="1:10">
      <c r="A812" s="52"/>
      <c r="B812" s="53" t="s">
        <v>2176</v>
      </c>
      <c r="C812" s="54" t="s">
        <v>2177</v>
      </c>
      <c r="D812" s="54"/>
      <c r="E812" s="52" t="s">
        <v>37</v>
      </c>
      <c r="F812" s="54"/>
      <c r="G812" s="55">
        <f>G810*0.3</f>
        <v>615</v>
      </c>
      <c r="H812" s="52">
        <v>559</v>
      </c>
      <c r="I812" s="52">
        <v>508</v>
      </c>
      <c r="J812" s="52">
        <v>462</v>
      </c>
    </row>
    <row r="813" ht="36" spans="1:10">
      <c r="A813" s="52">
        <v>49</v>
      </c>
      <c r="B813" s="53" t="s">
        <v>2178</v>
      </c>
      <c r="C813" s="54" t="s">
        <v>2179</v>
      </c>
      <c r="D813" s="54" t="s">
        <v>2180</v>
      </c>
      <c r="E813" s="52" t="s">
        <v>37</v>
      </c>
      <c r="F813" s="54"/>
      <c r="G813" s="55">
        <v>750</v>
      </c>
      <c r="H813" s="52">
        <v>682</v>
      </c>
      <c r="I813" s="52">
        <v>620</v>
      </c>
      <c r="J813" s="52">
        <v>563</v>
      </c>
    </row>
    <row r="814" ht="24" spans="1:10">
      <c r="A814" s="52"/>
      <c r="B814" s="53" t="s">
        <v>2181</v>
      </c>
      <c r="C814" s="53" t="s">
        <v>2182</v>
      </c>
      <c r="D814" s="54"/>
      <c r="E814" s="52" t="s">
        <v>37</v>
      </c>
      <c r="F814" s="54"/>
      <c r="G814" s="55">
        <v>150</v>
      </c>
      <c r="H814" s="52">
        <v>136.4</v>
      </c>
      <c r="I814" s="52">
        <v>124</v>
      </c>
      <c r="J814" s="52">
        <v>112.7</v>
      </c>
    </row>
    <row r="815" ht="36" spans="1:10">
      <c r="A815" s="52">
        <v>50</v>
      </c>
      <c r="B815" s="53" t="s">
        <v>2183</v>
      </c>
      <c r="C815" s="54" t="s">
        <v>2184</v>
      </c>
      <c r="D815" s="54" t="s">
        <v>2185</v>
      </c>
      <c r="E815" s="52" t="s">
        <v>37</v>
      </c>
      <c r="F815" s="54"/>
      <c r="G815" s="55">
        <v>1800</v>
      </c>
      <c r="H815" s="52">
        <v>1636</v>
      </c>
      <c r="I815" s="52">
        <v>1488</v>
      </c>
      <c r="J815" s="52">
        <v>1352</v>
      </c>
    </row>
    <row r="816" ht="24" spans="1:10">
      <c r="A816" s="52"/>
      <c r="B816" s="53" t="s">
        <v>2186</v>
      </c>
      <c r="C816" s="53" t="s">
        <v>2187</v>
      </c>
      <c r="D816" s="54"/>
      <c r="E816" s="52" t="s">
        <v>37</v>
      </c>
      <c r="F816" s="54"/>
      <c r="G816" s="55">
        <v>360</v>
      </c>
      <c r="H816" s="52">
        <v>327.3</v>
      </c>
      <c r="I816" s="52">
        <v>297.5</v>
      </c>
      <c r="J816" s="52">
        <v>270.5</v>
      </c>
    </row>
    <row r="817" ht="36" spans="1:10">
      <c r="A817" s="52">
        <v>51</v>
      </c>
      <c r="B817" s="53" t="s">
        <v>2188</v>
      </c>
      <c r="C817" s="54" t="s">
        <v>2189</v>
      </c>
      <c r="D817" s="54" t="s">
        <v>2190</v>
      </c>
      <c r="E817" s="52" t="s">
        <v>37</v>
      </c>
      <c r="F817" s="54"/>
      <c r="G817" s="55">
        <v>900</v>
      </c>
      <c r="H817" s="52">
        <v>818</v>
      </c>
      <c r="I817" s="52">
        <v>744</v>
      </c>
      <c r="J817" s="52">
        <v>676</v>
      </c>
    </row>
    <row r="818" ht="36" spans="1:10">
      <c r="A818" s="52"/>
      <c r="B818" s="53" t="s">
        <v>2191</v>
      </c>
      <c r="C818" s="53" t="s">
        <v>2192</v>
      </c>
      <c r="D818" s="54"/>
      <c r="E818" s="52" t="s">
        <v>37</v>
      </c>
      <c r="F818" s="54"/>
      <c r="G818" s="55">
        <v>180</v>
      </c>
      <c r="H818" s="52">
        <v>163.6</v>
      </c>
      <c r="I818" s="52">
        <v>148.8</v>
      </c>
      <c r="J818" s="52">
        <v>135.2</v>
      </c>
    </row>
    <row r="819" ht="36" spans="1:10">
      <c r="A819" s="52">
        <v>52</v>
      </c>
      <c r="B819" s="53" t="s">
        <v>2193</v>
      </c>
      <c r="C819" s="54" t="s">
        <v>2194</v>
      </c>
      <c r="D819" s="54" t="s">
        <v>2195</v>
      </c>
      <c r="E819" s="52" t="s">
        <v>37</v>
      </c>
      <c r="F819" s="54"/>
      <c r="G819" s="55">
        <v>2200</v>
      </c>
      <c r="H819" s="52">
        <v>2000</v>
      </c>
      <c r="I819" s="52">
        <v>1818</v>
      </c>
      <c r="J819" s="52">
        <v>1653</v>
      </c>
    </row>
    <row r="820" ht="24" spans="1:10">
      <c r="A820" s="52"/>
      <c r="B820" s="53" t="s">
        <v>2196</v>
      </c>
      <c r="C820" s="53" t="s">
        <v>2197</v>
      </c>
      <c r="D820" s="54"/>
      <c r="E820" s="52" t="s">
        <v>37</v>
      </c>
      <c r="F820" s="54"/>
      <c r="G820" s="55">
        <v>440</v>
      </c>
      <c r="H820" s="52">
        <v>400</v>
      </c>
      <c r="I820" s="52">
        <v>363.6</v>
      </c>
      <c r="J820" s="52">
        <v>330.6</v>
      </c>
    </row>
    <row r="821" ht="36" spans="1:10">
      <c r="A821" s="52">
        <v>53</v>
      </c>
      <c r="B821" s="53" t="s">
        <v>2198</v>
      </c>
      <c r="C821" s="54" t="s">
        <v>2199</v>
      </c>
      <c r="D821" s="54" t="s">
        <v>2200</v>
      </c>
      <c r="E821" s="52" t="s">
        <v>37</v>
      </c>
      <c r="F821" s="54"/>
      <c r="G821" s="55">
        <v>1520</v>
      </c>
      <c r="H821" s="52">
        <v>1382</v>
      </c>
      <c r="I821" s="52">
        <v>1256</v>
      </c>
      <c r="J821" s="52">
        <v>1142</v>
      </c>
    </row>
    <row r="822" ht="24" spans="1:10">
      <c r="A822" s="52"/>
      <c r="B822" s="53" t="s">
        <v>2201</v>
      </c>
      <c r="C822" s="53" t="s">
        <v>2202</v>
      </c>
      <c r="D822" s="54"/>
      <c r="E822" s="52" t="s">
        <v>37</v>
      </c>
      <c r="F822" s="54"/>
      <c r="G822" s="55">
        <v>304</v>
      </c>
      <c r="H822" s="52">
        <v>276.4</v>
      </c>
      <c r="I822" s="52">
        <v>251.2</v>
      </c>
      <c r="J822" s="52">
        <v>228.4</v>
      </c>
    </row>
    <row r="823" ht="36" spans="1:10">
      <c r="A823" s="52">
        <v>54</v>
      </c>
      <c r="B823" s="53" t="s">
        <v>2203</v>
      </c>
      <c r="C823" s="54" t="s">
        <v>2204</v>
      </c>
      <c r="D823" s="54" t="s">
        <v>2205</v>
      </c>
      <c r="E823" s="52" t="s">
        <v>37</v>
      </c>
      <c r="F823" s="54"/>
      <c r="G823" s="55">
        <v>1993</v>
      </c>
      <c r="H823" s="52">
        <v>1812</v>
      </c>
      <c r="I823" s="52">
        <v>1647</v>
      </c>
      <c r="J823" s="52">
        <v>1497</v>
      </c>
    </row>
    <row r="824" ht="24" spans="1:10">
      <c r="A824" s="52"/>
      <c r="B824" s="53" t="s">
        <v>2206</v>
      </c>
      <c r="C824" s="53" t="s">
        <v>2207</v>
      </c>
      <c r="D824" s="54"/>
      <c r="E824" s="52" t="s">
        <v>37</v>
      </c>
      <c r="F824" s="54"/>
      <c r="G824" s="55">
        <v>398</v>
      </c>
      <c r="H824" s="52">
        <v>361.8</v>
      </c>
      <c r="I824" s="52">
        <v>328.9</v>
      </c>
      <c r="J824" s="52">
        <v>299</v>
      </c>
    </row>
    <row r="825" ht="36" spans="1:10">
      <c r="A825" s="52">
        <v>55</v>
      </c>
      <c r="B825" s="53" t="s">
        <v>2208</v>
      </c>
      <c r="C825" s="54" t="s">
        <v>2209</v>
      </c>
      <c r="D825" s="54" t="s">
        <v>2210</v>
      </c>
      <c r="E825" s="52" t="s">
        <v>37</v>
      </c>
      <c r="F825" s="54"/>
      <c r="G825" s="55">
        <v>2400</v>
      </c>
      <c r="H825" s="52">
        <v>2182</v>
      </c>
      <c r="I825" s="52">
        <v>1983</v>
      </c>
      <c r="J825" s="52">
        <v>1803</v>
      </c>
    </row>
    <row r="826" ht="24" spans="1:10">
      <c r="A826" s="52"/>
      <c r="B826" s="53" t="s">
        <v>2211</v>
      </c>
      <c r="C826" s="53" t="s">
        <v>2212</v>
      </c>
      <c r="D826" s="54"/>
      <c r="E826" s="52" t="s">
        <v>37</v>
      </c>
      <c r="F826" s="54"/>
      <c r="G826" s="55">
        <v>480</v>
      </c>
      <c r="H826" s="52">
        <v>436.4</v>
      </c>
      <c r="I826" s="52">
        <v>396.7</v>
      </c>
      <c r="J826" s="52">
        <v>360.6</v>
      </c>
    </row>
    <row r="827" ht="36" spans="1:10">
      <c r="A827" s="52">
        <v>56</v>
      </c>
      <c r="B827" s="53" t="s">
        <v>2213</v>
      </c>
      <c r="C827" s="54" t="s">
        <v>2214</v>
      </c>
      <c r="D827" s="54" t="s">
        <v>2215</v>
      </c>
      <c r="E827" s="52" t="s">
        <v>37</v>
      </c>
      <c r="F827" s="54"/>
      <c r="G827" s="55">
        <v>2400</v>
      </c>
      <c r="H827" s="52">
        <v>2182</v>
      </c>
      <c r="I827" s="52">
        <v>1983</v>
      </c>
      <c r="J827" s="52">
        <v>1803</v>
      </c>
    </row>
    <row r="828" ht="24" spans="1:10">
      <c r="A828" s="52"/>
      <c r="B828" s="53" t="s">
        <v>2216</v>
      </c>
      <c r="C828" s="53" t="s">
        <v>2217</v>
      </c>
      <c r="D828" s="54"/>
      <c r="E828" s="52" t="s">
        <v>37</v>
      </c>
      <c r="F828" s="54"/>
      <c r="G828" s="55">
        <v>480</v>
      </c>
      <c r="H828" s="52">
        <v>436.4</v>
      </c>
      <c r="I828" s="52">
        <v>396.7</v>
      </c>
      <c r="J828" s="52">
        <v>360.6</v>
      </c>
    </row>
    <row r="829" ht="36" spans="1:10">
      <c r="A829" s="52">
        <v>57</v>
      </c>
      <c r="B829" s="53" t="s">
        <v>2218</v>
      </c>
      <c r="C829" s="54" t="s">
        <v>2219</v>
      </c>
      <c r="D829" s="54" t="s">
        <v>2220</v>
      </c>
      <c r="E829" s="52" t="s">
        <v>37</v>
      </c>
      <c r="F829" s="54"/>
      <c r="G829" s="55">
        <v>1200</v>
      </c>
      <c r="H829" s="52">
        <v>1091</v>
      </c>
      <c r="I829" s="52">
        <v>992</v>
      </c>
      <c r="J829" s="52">
        <v>902</v>
      </c>
    </row>
    <row r="830" ht="24" spans="1:10">
      <c r="A830" s="52"/>
      <c r="B830" s="53" t="s">
        <v>2221</v>
      </c>
      <c r="C830" s="53" t="s">
        <v>2222</v>
      </c>
      <c r="D830" s="54"/>
      <c r="E830" s="52" t="s">
        <v>37</v>
      </c>
      <c r="F830" s="54"/>
      <c r="G830" s="55">
        <v>240</v>
      </c>
      <c r="H830" s="52">
        <v>218.2</v>
      </c>
      <c r="I830" s="52">
        <v>198.3</v>
      </c>
      <c r="J830" s="52">
        <v>180.3</v>
      </c>
    </row>
    <row r="831" ht="36" spans="1:10">
      <c r="A831" s="52">
        <v>58</v>
      </c>
      <c r="B831" s="53" t="s">
        <v>2223</v>
      </c>
      <c r="C831" s="54" t="s">
        <v>2224</v>
      </c>
      <c r="D831" s="54" t="s">
        <v>2225</v>
      </c>
      <c r="E831" s="52" t="s">
        <v>37</v>
      </c>
      <c r="F831" s="54"/>
      <c r="G831" s="55">
        <v>3710</v>
      </c>
      <c r="H831" s="52">
        <v>3373</v>
      </c>
      <c r="I831" s="52">
        <v>3066</v>
      </c>
      <c r="J831" s="52">
        <v>2787</v>
      </c>
    </row>
    <row r="832" ht="24" spans="1:10">
      <c r="A832" s="52"/>
      <c r="B832" s="53" t="s">
        <v>2226</v>
      </c>
      <c r="C832" s="53" t="s">
        <v>2227</v>
      </c>
      <c r="D832" s="54"/>
      <c r="E832" s="52" t="s">
        <v>37</v>
      </c>
      <c r="F832" s="54"/>
      <c r="G832" s="55">
        <v>742</v>
      </c>
      <c r="H832" s="52">
        <v>674.5</v>
      </c>
      <c r="I832" s="52">
        <v>613.2</v>
      </c>
      <c r="J832" s="52">
        <v>557.5</v>
      </c>
    </row>
    <row r="833" ht="24" spans="1:10">
      <c r="A833" s="56"/>
      <c r="B833" s="53" t="s">
        <v>2228</v>
      </c>
      <c r="C833" s="54" t="s">
        <v>2229</v>
      </c>
      <c r="D833" s="54"/>
      <c r="E833" s="52" t="s">
        <v>37</v>
      </c>
      <c r="F833" s="54"/>
      <c r="G833" s="55">
        <f>G831*0.3</f>
        <v>1113</v>
      </c>
      <c r="H833" s="52">
        <v>1012</v>
      </c>
      <c r="I833" s="52">
        <v>920</v>
      </c>
      <c r="J833" s="52">
        <v>836</v>
      </c>
    </row>
    <row r="834" ht="36" spans="1:10">
      <c r="A834" s="52">
        <v>59</v>
      </c>
      <c r="B834" s="53" t="s">
        <v>2230</v>
      </c>
      <c r="C834" s="54" t="s">
        <v>2231</v>
      </c>
      <c r="D834" s="54" t="s">
        <v>2232</v>
      </c>
      <c r="E834" s="52" t="s">
        <v>37</v>
      </c>
      <c r="F834" s="54"/>
      <c r="G834" s="55">
        <v>1855</v>
      </c>
      <c r="H834" s="52">
        <v>1686</v>
      </c>
      <c r="I834" s="52">
        <v>1533</v>
      </c>
      <c r="J834" s="52">
        <v>1394</v>
      </c>
    </row>
    <row r="835" ht="24" spans="1:10">
      <c r="A835" s="52"/>
      <c r="B835" s="53" t="s">
        <v>2233</v>
      </c>
      <c r="C835" s="53" t="s">
        <v>2234</v>
      </c>
      <c r="D835" s="54"/>
      <c r="E835" s="52" t="s">
        <v>37</v>
      </c>
      <c r="F835" s="54"/>
      <c r="G835" s="55">
        <v>371</v>
      </c>
      <c r="H835" s="52">
        <v>337.3</v>
      </c>
      <c r="I835" s="52">
        <v>306.6</v>
      </c>
      <c r="J835" s="52">
        <v>278.7</v>
      </c>
    </row>
    <row r="836" ht="36" spans="1:10">
      <c r="A836" s="52">
        <v>60</v>
      </c>
      <c r="B836" s="53" t="s">
        <v>2235</v>
      </c>
      <c r="C836" s="54" t="s">
        <v>2236</v>
      </c>
      <c r="D836" s="54" t="s">
        <v>2237</v>
      </c>
      <c r="E836" s="52" t="s">
        <v>37</v>
      </c>
      <c r="F836" s="54"/>
      <c r="G836" s="55">
        <v>3210</v>
      </c>
      <c r="H836" s="52">
        <v>2918</v>
      </c>
      <c r="I836" s="52">
        <v>2653</v>
      </c>
      <c r="J836" s="52">
        <v>2412</v>
      </c>
    </row>
    <row r="837" ht="24" spans="1:10">
      <c r="A837" s="52"/>
      <c r="B837" s="53" t="s">
        <v>2238</v>
      </c>
      <c r="C837" s="53" t="s">
        <v>2239</v>
      </c>
      <c r="D837" s="54"/>
      <c r="E837" s="52" t="s">
        <v>37</v>
      </c>
      <c r="F837" s="54"/>
      <c r="G837" s="55">
        <v>642</v>
      </c>
      <c r="H837" s="52">
        <v>583.6</v>
      </c>
      <c r="I837" s="52">
        <v>530.6</v>
      </c>
      <c r="J837" s="52">
        <v>482.3</v>
      </c>
    </row>
    <row r="838" ht="36" spans="1:10">
      <c r="A838" s="52">
        <v>61</v>
      </c>
      <c r="B838" s="53" t="s">
        <v>2240</v>
      </c>
      <c r="C838" s="54" t="s">
        <v>2241</v>
      </c>
      <c r="D838" s="54" t="s">
        <v>2242</v>
      </c>
      <c r="E838" s="52" t="s">
        <v>37</v>
      </c>
      <c r="F838" s="54"/>
      <c r="G838" s="55">
        <v>3210</v>
      </c>
      <c r="H838" s="52">
        <v>2918</v>
      </c>
      <c r="I838" s="52">
        <v>2653</v>
      </c>
      <c r="J838" s="52">
        <v>2412</v>
      </c>
    </row>
    <row r="839" ht="24" spans="1:10">
      <c r="A839" s="52"/>
      <c r="B839" s="53" t="s">
        <v>2243</v>
      </c>
      <c r="C839" s="53" t="s">
        <v>2244</v>
      </c>
      <c r="D839" s="54"/>
      <c r="E839" s="52" t="s">
        <v>37</v>
      </c>
      <c r="F839" s="54"/>
      <c r="G839" s="55">
        <v>642</v>
      </c>
      <c r="H839" s="52">
        <v>583.6</v>
      </c>
      <c r="I839" s="52">
        <v>530.6</v>
      </c>
      <c r="J839" s="52">
        <v>482.3</v>
      </c>
    </row>
    <row r="840" ht="36" spans="1:10">
      <c r="A840" s="52">
        <v>62</v>
      </c>
      <c r="B840" s="53" t="s">
        <v>2245</v>
      </c>
      <c r="C840" s="54" t="s">
        <v>2246</v>
      </c>
      <c r="D840" s="54" t="s">
        <v>2247</v>
      </c>
      <c r="E840" s="52" t="s">
        <v>37</v>
      </c>
      <c r="F840" s="54"/>
      <c r="G840" s="55">
        <v>3050</v>
      </c>
      <c r="H840" s="52">
        <v>2773</v>
      </c>
      <c r="I840" s="52">
        <v>2521</v>
      </c>
      <c r="J840" s="52">
        <v>2292</v>
      </c>
    </row>
    <row r="841" ht="24" spans="1:10">
      <c r="A841" s="52"/>
      <c r="B841" s="53" t="s">
        <v>2248</v>
      </c>
      <c r="C841" s="53" t="s">
        <v>2249</v>
      </c>
      <c r="D841" s="54"/>
      <c r="E841" s="52" t="s">
        <v>37</v>
      </c>
      <c r="F841" s="54"/>
      <c r="G841" s="55">
        <v>610</v>
      </c>
      <c r="H841" s="52">
        <v>554.5</v>
      </c>
      <c r="I841" s="52">
        <v>504.1</v>
      </c>
      <c r="J841" s="52">
        <v>458.3</v>
      </c>
    </row>
    <row r="842" ht="36" spans="1:10">
      <c r="A842" s="52">
        <v>63</v>
      </c>
      <c r="B842" s="53" t="s">
        <v>2250</v>
      </c>
      <c r="C842" s="54" t="s">
        <v>2251</v>
      </c>
      <c r="D842" s="54" t="s">
        <v>2252</v>
      </c>
      <c r="E842" s="52" t="s">
        <v>37</v>
      </c>
      <c r="F842" s="54"/>
      <c r="G842" s="55">
        <v>1680</v>
      </c>
      <c r="H842" s="52">
        <v>1527</v>
      </c>
      <c r="I842" s="52">
        <v>1388</v>
      </c>
      <c r="J842" s="52">
        <v>1262</v>
      </c>
    </row>
    <row r="843" ht="24" spans="1:10">
      <c r="A843" s="52"/>
      <c r="B843" s="53" t="s">
        <v>2253</v>
      </c>
      <c r="C843" s="53" t="s">
        <v>2254</v>
      </c>
      <c r="D843" s="54"/>
      <c r="E843" s="52" t="s">
        <v>37</v>
      </c>
      <c r="F843" s="54"/>
      <c r="G843" s="55">
        <v>336</v>
      </c>
      <c r="H843" s="52">
        <v>305.5</v>
      </c>
      <c r="I843" s="52">
        <v>277.7</v>
      </c>
      <c r="J843" s="52">
        <v>252.4</v>
      </c>
    </row>
    <row r="844" ht="36" spans="1:10">
      <c r="A844" s="52">
        <v>64</v>
      </c>
      <c r="B844" s="53" t="s">
        <v>2255</v>
      </c>
      <c r="C844" s="54" t="s">
        <v>2256</v>
      </c>
      <c r="D844" s="54" t="s">
        <v>2257</v>
      </c>
      <c r="E844" s="52" t="s">
        <v>37</v>
      </c>
      <c r="F844" s="54"/>
      <c r="G844" s="55">
        <v>2780</v>
      </c>
      <c r="H844" s="52">
        <v>2527</v>
      </c>
      <c r="I844" s="52">
        <v>2298</v>
      </c>
      <c r="J844" s="52">
        <v>2089</v>
      </c>
    </row>
    <row r="845" ht="24" spans="1:10">
      <c r="A845" s="52"/>
      <c r="B845" s="53" t="s">
        <v>2258</v>
      </c>
      <c r="C845" s="53" t="s">
        <v>2259</v>
      </c>
      <c r="D845" s="54"/>
      <c r="E845" s="52" t="s">
        <v>37</v>
      </c>
      <c r="F845" s="54"/>
      <c r="G845" s="55">
        <v>556</v>
      </c>
      <c r="H845" s="52">
        <v>505.5</v>
      </c>
      <c r="I845" s="52">
        <v>459.5</v>
      </c>
      <c r="J845" s="52">
        <v>417.7</v>
      </c>
    </row>
    <row r="846" ht="36" spans="1:10">
      <c r="A846" s="52">
        <v>65</v>
      </c>
      <c r="B846" s="53" t="s">
        <v>2260</v>
      </c>
      <c r="C846" s="54" t="s">
        <v>2261</v>
      </c>
      <c r="D846" s="56" t="s">
        <v>2262</v>
      </c>
      <c r="E846" s="52" t="s">
        <v>37</v>
      </c>
      <c r="F846" s="54"/>
      <c r="G846" s="55">
        <v>1890</v>
      </c>
      <c r="H846" s="52">
        <v>1718</v>
      </c>
      <c r="I846" s="52">
        <v>1562</v>
      </c>
      <c r="J846" s="52">
        <v>1420</v>
      </c>
    </row>
    <row r="847" ht="24" spans="1:10">
      <c r="A847" s="52"/>
      <c r="B847" s="53" t="s">
        <v>2263</v>
      </c>
      <c r="C847" s="53" t="s">
        <v>2264</v>
      </c>
      <c r="D847" s="56"/>
      <c r="E847" s="52" t="s">
        <v>37</v>
      </c>
      <c r="F847" s="54"/>
      <c r="G847" s="55">
        <v>378</v>
      </c>
      <c r="H847" s="52">
        <v>343.6</v>
      </c>
      <c r="I847" s="52">
        <v>312.4</v>
      </c>
      <c r="J847" s="52">
        <v>284</v>
      </c>
    </row>
    <row r="848" ht="36" spans="1:10">
      <c r="A848" s="52">
        <v>66</v>
      </c>
      <c r="B848" s="53" t="s">
        <v>2265</v>
      </c>
      <c r="C848" s="54" t="s">
        <v>2266</v>
      </c>
      <c r="D848" s="56" t="s">
        <v>2267</v>
      </c>
      <c r="E848" s="52" t="s">
        <v>37</v>
      </c>
      <c r="F848" s="54"/>
      <c r="G848" s="55">
        <v>1440</v>
      </c>
      <c r="H848" s="52">
        <v>1309</v>
      </c>
      <c r="I848" s="52">
        <v>1190</v>
      </c>
      <c r="J848" s="52">
        <v>1082</v>
      </c>
    </row>
    <row r="849" ht="24" spans="1:10">
      <c r="A849" s="52"/>
      <c r="B849" s="53" t="s">
        <v>2268</v>
      </c>
      <c r="C849" s="53" t="s">
        <v>2269</v>
      </c>
      <c r="D849" s="56"/>
      <c r="E849" s="52" t="s">
        <v>37</v>
      </c>
      <c r="F849" s="54"/>
      <c r="G849" s="55">
        <v>288</v>
      </c>
      <c r="H849" s="52">
        <v>261.8</v>
      </c>
      <c r="I849" s="52">
        <v>238</v>
      </c>
      <c r="J849" s="52">
        <v>216.4</v>
      </c>
    </row>
    <row r="850" ht="36" spans="1:10">
      <c r="A850" s="52">
        <v>67</v>
      </c>
      <c r="B850" s="53" t="s">
        <v>2270</v>
      </c>
      <c r="C850" s="54" t="s">
        <v>2271</v>
      </c>
      <c r="D850" s="54" t="s">
        <v>2272</v>
      </c>
      <c r="E850" s="52" t="s">
        <v>37</v>
      </c>
      <c r="F850" s="54"/>
      <c r="G850" s="55">
        <v>4270</v>
      </c>
      <c r="H850" s="52">
        <v>3882</v>
      </c>
      <c r="I850" s="52">
        <v>3529</v>
      </c>
      <c r="J850" s="52">
        <v>3208</v>
      </c>
    </row>
    <row r="851" ht="24" spans="1:10">
      <c r="A851" s="52"/>
      <c r="B851" s="53" t="s">
        <v>2273</v>
      </c>
      <c r="C851" s="53" t="s">
        <v>2274</v>
      </c>
      <c r="D851" s="54"/>
      <c r="E851" s="52" t="s">
        <v>37</v>
      </c>
      <c r="F851" s="54"/>
      <c r="G851" s="55">
        <v>854</v>
      </c>
      <c r="H851" s="52">
        <v>776.4</v>
      </c>
      <c r="I851" s="52">
        <v>705.8</v>
      </c>
      <c r="J851" s="52">
        <v>641.6</v>
      </c>
    </row>
    <row r="852" ht="36" spans="1:10">
      <c r="A852" s="52">
        <v>68</v>
      </c>
      <c r="B852" s="53" t="s">
        <v>2275</v>
      </c>
      <c r="C852" s="54" t="s">
        <v>2276</v>
      </c>
      <c r="D852" s="54" t="s">
        <v>2277</v>
      </c>
      <c r="E852" s="52" t="s">
        <v>37</v>
      </c>
      <c r="F852" s="54"/>
      <c r="G852" s="55">
        <v>1680</v>
      </c>
      <c r="H852" s="52">
        <v>1527</v>
      </c>
      <c r="I852" s="52">
        <v>1388</v>
      </c>
      <c r="J852" s="52">
        <v>1262</v>
      </c>
    </row>
    <row r="853" ht="24" spans="1:10">
      <c r="A853" s="52"/>
      <c r="B853" s="53" t="s">
        <v>2278</v>
      </c>
      <c r="C853" s="53" t="s">
        <v>2279</v>
      </c>
      <c r="D853" s="54"/>
      <c r="E853" s="52" t="s">
        <v>37</v>
      </c>
      <c r="F853" s="54"/>
      <c r="G853" s="55">
        <v>336</v>
      </c>
      <c r="H853" s="52">
        <v>305.5</v>
      </c>
      <c r="I853" s="52">
        <v>277.7</v>
      </c>
      <c r="J853" s="52">
        <v>252.4</v>
      </c>
    </row>
    <row r="854" ht="36" spans="1:10">
      <c r="A854" s="52">
        <v>69</v>
      </c>
      <c r="B854" s="53" t="s">
        <v>2280</v>
      </c>
      <c r="C854" s="54" t="s">
        <v>2281</v>
      </c>
      <c r="D854" s="54" t="s">
        <v>2282</v>
      </c>
      <c r="E854" s="52" t="s">
        <v>37</v>
      </c>
      <c r="F854" s="54"/>
      <c r="G854" s="55">
        <v>3336</v>
      </c>
      <c r="H854" s="52">
        <v>3033</v>
      </c>
      <c r="I854" s="52">
        <v>2757</v>
      </c>
      <c r="J854" s="52">
        <v>2506</v>
      </c>
    </row>
    <row r="855" ht="24" spans="1:10">
      <c r="A855" s="52"/>
      <c r="B855" s="53" t="s">
        <v>2283</v>
      </c>
      <c r="C855" s="53" t="s">
        <v>2284</v>
      </c>
      <c r="D855" s="54"/>
      <c r="E855" s="52" t="s">
        <v>37</v>
      </c>
      <c r="F855" s="54"/>
      <c r="G855" s="55">
        <v>667</v>
      </c>
      <c r="H855" s="52">
        <v>606.4</v>
      </c>
      <c r="I855" s="52">
        <v>551.2</v>
      </c>
      <c r="J855" s="52">
        <v>501.1</v>
      </c>
    </row>
    <row r="856" ht="36" spans="1:10">
      <c r="A856" s="56"/>
      <c r="B856" s="53" t="s">
        <v>2285</v>
      </c>
      <c r="C856" s="56" t="s">
        <v>2286</v>
      </c>
      <c r="D856" s="54"/>
      <c r="E856" s="52" t="s">
        <v>37</v>
      </c>
      <c r="F856" s="54"/>
      <c r="G856" s="55">
        <v>1000</v>
      </c>
      <c r="H856" s="52">
        <v>909</v>
      </c>
      <c r="I856" s="52">
        <v>826</v>
      </c>
      <c r="J856" s="52">
        <v>751</v>
      </c>
    </row>
    <row r="857" ht="36" spans="1:10">
      <c r="A857" s="52">
        <v>70</v>
      </c>
      <c r="B857" s="53" t="s">
        <v>2287</v>
      </c>
      <c r="C857" s="54" t="s">
        <v>2288</v>
      </c>
      <c r="D857" s="54" t="s">
        <v>2289</v>
      </c>
      <c r="E857" s="52" t="s">
        <v>37</v>
      </c>
      <c r="F857" s="54"/>
      <c r="G857" s="55">
        <v>3450</v>
      </c>
      <c r="H857" s="52">
        <v>3136</v>
      </c>
      <c r="I857" s="52">
        <v>2851</v>
      </c>
      <c r="J857" s="52">
        <v>2592</v>
      </c>
    </row>
    <row r="858" ht="24" spans="1:10">
      <c r="A858" s="52"/>
      <c r="B858" s="53" t="s">
        <v>2290</v>
      </c>
      <c r="C858" s="53" t="s">
        <v>2291</v>
      </c>
      <c r="D858" s="54"/>
      <c r="E858" s="52" t="s">
        <v>37</v>
      </c>
      <c r="F858" s="54"/>
      <c r="G858" s="55">
        <v>690</v>
      </c>
      <c r="H858" s="52">
        <v>627.3</v>
      </c>
      <c r="I858" s="52">
        <v>570.2</v>
      </c>
      <c r="J858" s="52">
        <v>518.4</v>
      </c>
    </row>
    <row r="859" ht="36" spans="1:10">
      <c r="A859" s="56"/>
      <c r="B859" s="53" t="s">
        <v>2292</v>
      </c>
      <c r="C859" s="56" t="s">
        <v>2293</v>
      </c>
      <c r="D859" s="54"/>
      <c r="E859" s="52" t="s">
        <v>37</v>
      </c>
      <c r="F859" s="54"/>
      <c r="G859" s="55">
        <f>G857*0.3</f>
        <v>1035</v>
      </c>
      <c r="H859" s="52">
        <v>941</v>
      </c>
      <c r="I859" s="52">
        <v>855</v>
      </c>
      <c r="J859" s="52">
        <v>778</v>
      </c>
    </row>
    <row r="860" ht="36" spans="1:10">
      <c r="A860" s="52">
        <v>71</v>
      </c>
      <c r="B860" s="53" t="s">
        <v>2294</v>
      </c>
      <c r="C860" s="54" t="s">
        <v>2295</v>
      </c>
      <c r="D860" s="54" t="s">
        <v>2296</v>
      </c>
      <c r="E860" s="52" t="s">
        <v>37</v>
      </c>
      <c r="F860" s="54"/>
      <c r="G860" s="55">
        <v>4000</v>
      </c>
      <c r="H860" s="52">
        <v>3636</v>
      </c>
      <c r="I860" s="52">
        <v>3306</v>
      </c>
      <c r="J860" s="52">
        <v>3005</v>
      </c>
    </row>
    <row r="861" ht="24" spans="1:10">
      <c r="A861" s="52"/>
      <c r="B861" s="53" t="s">
        <v>2297</v>
      </c>
      <c r="C861" s="53" t="s">
        <v>2298</v>
      </c>
      <c r="D861" s="54"/>
      <c r="E861" s="52" t="s">
        <v>37</v>
      </c>
      <c r="F861" s="54"/>
      <c r="G861" s="55">
        <v>800</v>
      </c>
      <c r="H861" s="52">
        <v>727.3</v>
      </c>
      <c r="I861" s="52">
        <v>661.2</v>
      </c>
      <c r="J861" s="52">
        <v>601.1</v>
      </c>
    </row>
    <row r="862" ht="36" spans="1:10">
      <c r="A862" s="52">
        <v>72</v>
      </c>
      <c r="B862" s="53" t="s">
        <v>2299</v>
      </c>
      <c r="C862" s="54" t="s">
        <v>2300</v>
      </c>
      <c r="D862" s="54" t="s">
        <v>2301</v>
      </c>
      <c r="E862" s="52" t="s">
        <v>37</v>
      </c>
      <c r="F862" s="54"/>
      <c r="G862" s="55">
        <v>3760</v>
      </c>
      <c r="H862" s="52">
        <v>3418</v>
      </c>
      <c r="I862" s="52">
        <v>3107</v>
      </c>
      <c r="J862" s="52">
        <v>2825</v>
      </c>
    </row>
    <row r="863" ht="24" spans="1:10">
      <c r="A863" s="52"/>
      <c r="B863" s="53" t="s">
        <v>2302</v>
      </c>
      <c r="C863" s="53" t="s">
        <v>2303</v>
      </c>
      <c r="D863" s="54"/>
      <c r="E863" s="52" t="s">
        <v>37</v>
      </c>
      <c r="F863" s="54"/>
      <c r="G863" s="55">
        <v>752</v>
      </c>
      <c r="H863" s="52">
        <v>683.6</v>
      </c>
      <c r="I863" s="52">
        <v>621.5</v>
      </c>
      <c r="J863" s="52">
        <v>565</v>
      </c>
    </row>
    <row r="864" ht="36" spans="1:10">
      <c r="A864" s="52">
        <v>73</v>
      </c>
      <c r="B864" s="53" t="s">
        <v>2304</v>
      </c>
      <c r="C864" s="54" t="s">
        <v>2305</v>
      </c>
      <c r="D864" s="54" t="s">
        <v>2306</v>
      </c>
      <c r="E864" s="52" t="s">
        <v>18</v>
      </c>
      <c r="F864" s="54"/>
      <c r="G864" s="55">
        <v>7300</v>
      </c>
      <c r="H864" s="52">
        <v>6636</v>
      </c>
      <c r="I864" s="52">
        <v>6033</v>
      </c>
      <c r="J864" s="52">
        <v>5485</v>
      </c>
    </row>
    <row r="865" ht="24" spans="1:10">
      <c r="A865" s="52"/>
      <c r="B865" s="53" t="s">
        <v>2307</v>
      </c>
      <c r="C865" s="53" t="s">
        <v>2308</v>
      </c>
      <c r="D865" s="54"/>
      <c r="E865" s="52" t="s">
        <v>18</v>
      </c>
      <c r="F865" s="54"/>
      <c r="G865" s="55">
        <v>1460</v>
      </c>
      <c r="H865" s="52">
        <v>1327.3</v>
      </c>
      <c r="I865" s="52">
        <v>1206.6</v>
      </c>
      <c r="J865" s="52">
        <v>1096.9</v>
      </c>
    </row>
    <row r="866" ht="36" spans="1:10">
      <c r="A866" s="59">
        <v>74</v>
      </c>
      <c r="B866" s="53" t="s">
        <v>2309</v>
      </c>
      <c r="C866" s="60" t="s">
        <v>2310</v>
      </c>
      <c r="D866" s="26" t="s">
        <v>2311</v>
      </c>
      <c r="E866" s="59" t="s">
        <v>18</v>
      </c>
      <c r="F866" s="26"/>
      <c r="G866" s="61">
        <v>8</v>
      </c>
      <c r="H866" s="59">
        <v>7.3</v>
      </c>
      <c r="I866" s="59">
        <v>6.6</v>
      </c>
      <c r="J866" s="59">
        <v>6</v>
      </c>
    </row>
    <row r="867" ht="36" spans="1:10">
      <c r="A867" s="59">
        <v>75</v>
      </c>
      <c r="B867" s="53" t="s">
        <v>2312</v>
      </c>
      <c r="C867" s="60" t="s">
        <v>2313</v>
      </c>
      <c r="D867" s="26" t="s">
        <v>2314</v>
      </c>
      <c r="E867" s="59" t="s">
        <v>18</v>
      </c>
      <c r="F867" s="26"/>
      <c r="G867" s="61">
        <v>195</v>
      </c>
      <c r="H867" s="59">
        <v>177</v>
      </c>
      <c r="I867" s="59">
        <v>161</v>
      </c>
      <c r="J867" s="59">
        <v>147</v>
      </c>
    </row>
    <row r="868" ht="24" spans="1:10">
      <c r="A868" s="59">
        <v>76</v>
      </c>
      <c r="B868" s="53" t="s">
        <v>2315</v>
      </c>
      <c r="C868" s="54" t="s">
        <v>2316</v>
      </c>
      <c r="D868" s="56" t="s">
        <v>2317</v>
      </c>
      <c r="E868" s="52" t="s">
        <v>18</v>
      </c>
      <c r="F868" s="56"/>
      <c r="G868" s="55">
        <v>58</v>
      </c>
      <c r="H868" s="52">
        <v>53</v>
      </c>
      <c r="I868" s="52">
        <v>48</v>
      </c>
      <c r="J868" s="52">
        <v>44</v>
      </c>
    </row>
    <row r="869" ht="36" spans="1:10">
      <c r="A869" s="59">
        <v>77</v>
      </c>
      <c r="B869" s="53" t="s">
        <v>2318</v>
      </c>
      <c r="C869" s="54" t="s">
        <v>2319</v>
      </c>
      <c r="D869" s="56" t="s">
        <v>2320</v>
      </c>
      <c r="E869" s="52" t="s">
        <v>18</v>
      </c>
      <c r="F869" s="56"/>
      <c r="G869" s="55">
        <v>58</v>
      </c>
      <c r="H869" s="52">
        <v>53</v>
      </c>
      <c r="I869" s="52">
        <v>48</v>
      </c>
      <c r="J869" s="52">
        <v>44</v>
      </c>
    </row>
    <row r="870" ht="36" spans="1:10">
      <c r="A870" s="59">
        <v>78</v>
      </c>
      <c r="B870" s="53" t="s">
        <v>2321</v>
      </c>
      <c r="C870" s="54" t="s">
        <v>2322</v>
      </c>
      <c r="D870" s="56" t="s">
        <v>2323</v>
      </c>
      <c r="E870" s="52" t="s">
        <v>18</v>
      </c>
      <c r="F870" s="56"/>
      <c r="G870" s="55">
        <v>18</v>
      </c>
      <c r="H870" s="52">
        <v>16</v>
      </c>
      <c r="I870" s="52">
        <v>15</v>
      </c>
      <c r="J870" s="52">
        <v>14</v>
      </c>
    </row>
    <row r="871" ht="36" spans="1:10">
      <c r="A871" s="59">
        <v>79</v>
      </c>
      <c r="B871" s="53" t="s">
        <v>2324</v>
      </c>
      <c r="C871" s="54" t="s">
        <v>2325</v>
      </c>
      <c r="D871" s="56" t="s">
        <v>2326</v>
      </c>
      <c r="E871" s="52" t="s">
        <v>18</v>
      </c>
      <c r="F871" s="56"/>
      <c r="G871" s="55">
        <v>25.5</v>
      </c>
      <c r="H871" s="52">
        <v>23.2</v>
      </c>
      <c r="I871" s="52">
        <v>21.1</v>
      </c>
      <c r="J871" s="52">
        <v>19.2</v>
      </c>
    </row>
    <row r="872" ht="36" spans="1:10">
      <c r="A872" s="59">
        <v>80</v>
      </c>
      <c r="B872" s="53" t="s">
        <v>2327</v>
      </c>
      <c r="C872" s="54" t="s">
        <v>2328</v>
      </c>
      <c r="D872" s="56" t="s">
        <v>2329</v>
      </c>
      <c r="E872" s="52" t="s">
        <v>18</v>
      </c>
      <c r="F872" s="56"/>
      <c r="G872" s="55">
        <v>25.5</v>
      </c>
      <c r="H872" s="52">
        <v>23.2</v>
      </c>
      <c r="I872" s="52">
        <v>21.1</v>
      </c>
      <c r="J872" s="52">
        <v>19.2</v>
      </c>
    </row>
    <row r="873" ht="36" spans="1:10">
      <c r="A873" s="59">
        <v>81</v>
      </c>
      <c r="B873" s="53" t="s">
        <v>2330</v>
      </c>
      <c r="C873" s="54" t="s">
        <v>2331</v>
      </c>
      <c r="D873" s="56" t="s">
        <v>2332</v>
      </c>
      <c r="E873" s="52" t="s">
        <v>37</v>
      </c>
      <c r="F873" s="56" t="s">
        <v>2333</v>
      </c>
      <c r="G873" s="55">
        <v>93</v>
      </c>
      <c r="H873" s="52">
        <v>85</v>
      </c>
      <c r="I873" s="52">
        <v>77</v>
      </c>
      <c r="J873" s="52">
        <v>70</v>
      </c>
    </row>
    <row r="874" ht="24" spans="1:10">
      <c r="A874" s="59"/>
      <c r="B874" s="53" t="s">
        <v>2334</v>
      </c>
      <c r="C874" s="56" t="s">
        <v>2335</v>
      </c>
      <c r="D874" s="54"/>
      <c r="E874" s="52" t="s">
        <v>37</v>
      </c>
      <c r="F874" s="56" t="s">
        <v>2333</v>
      </c>
      <c r="G874" s="55">
        <v>18</v>
      </c>
      <c r="H874" s="52">
        <v>17</v>
      </c>
      <c r="I874" s="52">
        <v>15.4</v>
      </c>
      <c r="J874" s="52">
        <v>14</v>
      </c>
    </row>
    <row r="875" ht="36" spans="1:10">
      <c r="A875" s="59">
        <v>82</v>
      </c>
      <c r="B875" s="53" t="s">
        <v>2336</v>
      </c>
      <c r="C875" s="54" t="s">
        <v>2337</v>
      </c>
      <c r="D875" s="56" t="s">
        <v>2338</v>
      </c>
      <c r="E875" s="52" t="s">
        <v>37</v>
      </c>
      <c r="F875" s="56" t="s">
        <v>2333</v>
      </c>
      <c r="G875" s="55">
        <v>1480</v>
      </c>
      <c r="H875" s="52">
        <v>1345</v>
      </c>
      <c r="I875" s="52">
        <v>1223</v>
      </c>
      <c r="J875" s="52">
        <v>1112</v>
      </c>
    </row>
    <row r="876" s="3" customFormat="1" ht="24" spans="1:10">
      <c r="A876" s="59"/>
      <c r="B876" s="53" t="s">
        <v>2339</v>
      </c>
      <c r="C876" s="53" t="s">
        <v>2340</v>
      </c>
      <c r="D876" s="56"/>
      <c r="E876" s="52" t="s">
        <v>37</v>
      </c>
      <c r="F876" s="56"/>
      <c r="G876" s="55">
        <v>296</v>
      </c>
      <c r="H876" s="52">
        <v>269.1</v>
      </c>
      <c r="I876" s="52">
        <v>244.6</v>
      </c>
      <c r="J876" s="52">
        <v>222.4</v>
      </c>
    </row>
    <row r="877" ht="36" spans="1:10">
      <c r="A877" s="59">
        <v>83</v>
      </c>
      <c r="B877" s="53" t="s">
        <v>2341</v>
      </c>
      <c r="C877" s="60" t="s">
        <v>2342</v>
      </c>
      <c r="D877" s="26" t="s">
        <v>2343</v>
      </c>
      <c r="E877" s="59" t="s">
        <v>37</v>
      </c>
      <c r="F877" s="26" t="s">
        <v>2344</v>
      </c>
      <c r="G877" s="61">
        <v>125</v>
      </c>
      <c r="H877" s="59">
        <v>114</v>
      </c>
      <c r="I877" s="59">
        <v>103</v>
      </c>
      <c r="J877" s="59">
        <v>94</v>
      </c>
    </row>
    <row r="878" ht="48" spans="1:10">
      <c r="A878" s="59">
        <v>84</v>
      </c>
      <c r="B878" s="53" t="s">
        <v>2345</v>
      </c>
      <c r="C878" s="60" t="s">
        <v>2346</v>
      </c>
      <c r="D878" s="26" t="s">
        <v>2347</v>
      </c>
      <c r="E878" s="59" t="s">
        <v>37</v>
      </c>
      <c r="F878" s="26" t="s">
        <v>2333</v>
      </c>
      <c r="G878" s="61">
        <v>13.3</v>
      </c>
      <c r="H878" s="59">
        <v>12.1</v>
      </c>
      <c r="I878" s="59">
        <v>11</v>
      </c>
      <c r="J878" s="59">
        <v>10</v>
      </c>
    </row>
    <row r="879" ht="36" spans="1:10">
      <c r="A879" s="59">
        <v>85</v>
      </c>
      <c r="B879" s="53" t="s">
        <v>2348</v>
      </c>
      <c r="C879" s="60" t="s">
        <v>2349</v>
      </c>
      <c r="D879" s="26" t="s">
        <v>2350</v>
      </c>
      <c r="E879" s="59" t="s">
        <v>37</v>
      </c>
      <c r="F879" s="26"/>
      <c r="G879" s="61">
        <v>100</v>
      </c>
      <c r="H879" s="59">
        <v>91</v>
      </c>
      <c r="I879" s="59">
        <v>83</v>
      </c>
      <c r="J879" s="59">
        <v>75</v>
      </c>
    </row>
    <row r="880" ht="24" spans="1:10">
      <c r="A880" s="62"/>
      <c r="B880" s="53" t="s">
        <v>2351</v>
      </c>
      <c r="C880" s="56" t="s">
        <v>2352</v>
      </c>
      <c r="D880" s="54"/>
      <c r="E880" s="59" t="s">
        <v>37</v>
      </c>
      <c r="F880" s="60"/>
      <c r="G880" s="61">
        <f t="shared" ref="G880:G885" si="27">G879*0.2</f>
        <v>20</v>
      </c>
      <c r="H880" s="59">
        <v>18.2</v>
      </c>
      <c r="I880" s="59">
        <v>16.5</v>
      </c>
      <c r="J880" s="59">
        <v>15</v>
      </c>
    </row>
    <row r="881" ht="36" spans="1:10">
      <c r="A881" s="59">
        <v>86</v>
      </c>
      <c r="B881" s="53" t="s">
        <v>2353</v>
      </c>
      <c r="C881" s="60" t="s">
        <v>2354</v>
      </c>
      <c r="D881" s="26" t="s">
        <v>2355</v>
      </c>
      <c r="E881" s="59" t="s">
        <v>18</v>
      </c>
      <c r="F881" s="54" t="s">
        <v>2027</v>
      </c>
      <c r="G881" s="55">
        <v>78</v>
      </c>
      <c r="H881" s="52">
        <v>71</v>
      </c>
      <c r="I881" s="52">
        <v>64</v>
      </c>
      <c r="J881" s="52">
        <v>59</v>
      </c>
    </row>
    <row r="882" ht="24" spans="1:10">
      <c r="A882" s="59"/>
      <c r="B882" s="53" t="s">
        <v>2356</v>
      </c>
      <c r="C882" s="56" t="s">
        <v>2357</v>
      </c>
      <c r="D882" s="54"/>
      <c r="E882" s="52" t="s">
        <v>18</v>
      </c>
      <c r="F882" s="54"/>
      <c r="G882" s="55">
        <f t="shared" si="27"/>
        <v>15.6</v>
      </c>
      <c r="H882" s="52">
        <v>14.2</v>
      </c>
      <c r="I882" s="52">
        <v>12.9</v>
      </c>
      <c r="J882" s="52">
        <v>11.7</v>
      </c>
    </row>
    <row r="883" ht="24" spans="1:10">
      <c r="A883" s="62"/>
      <c r="B883" s="53" t="s">
        <v>2358</v>
      </c>
      <c r="C883" s="56" t="s">
        <v>2359</v>
      </c>
      <c r="D883" s="54"/>
      <c r="E883" s="52" t="s">
        <v>18</v>
      </c>
      <c r="F883" s="54"/>
      <c r="G883" s="55">
        <f>G881*0.3</f>
        <v>23.4</v>
      </c>
      <c r="H883" s="52">
        <v>21.3</v>
      </c>
      <c r="I883" s="52">
        <v>19.3</v>
      </c>
      <c r="J883" s="52">
        <v>17.6</v>
      </c>
    </row>
    <row r="884" ht="36" spans="1:10">
      <c r="A884" s="59">
        <v>87</v>
      </c>
      <c r="B884" s="53" t="s">
        <v>2360</v>
      </c>
      <c r="C884" s="54" t="s">
        <v>2361</v>
      </c>
      <c r="D884" s="54" t="s">
        <v>2362</v>
      </c>
      <c r="E884" s="59" t="s">
        <v>18</v>
      </c>
      <c r="F884" s="54" t="s">
        <v>2363</v>
      </c>
      <c r="G884" s="55">
        <v>120</v>
      </c>
      <c r="H884" s="52">
        <v>109</v>
      </c>
      <c r="I884" s="52">
        <v>99</v>
      </c>
      <c r="J884" s="52">
        <v>90</v>
      </c>
    </row>
    <row r="885" ht="24" spans="1:10">
      <c r="A885" s="59"/>
      <c r="B885" s="53" t="s">
        <v>2364</v>
      </c>
      <c r="C885" s="56" t="s">
        <v>2365</v>
      </c>
      <c r="D885" s="54"/>
      <c r="E885" s="52" t="s">
        <v>18</v>
      </c>
      <c r="F885" s="54"/>
      <c r="G885" s="55">
        <f t="shared" si="27"/>
        <v>24</v>
      </c>
      <c r="H885" s="52">
        <v>21.8</v>
      </c>
      <c r="I885" s="52">
        <v>19.8</v>
      </c>
      <c r="J885" s="52">
        <v>18</v>
      </c>
    </row>
    <row r="886" ht="36" spans="1:10">
      <c r="A886" s="59">
        <v>88</v>
      </c>
      <c r="B886" s="53" t="s">
        <v>2366</v>
      </c>
      <c r="C886" s="54" t="s">
        <v>2367</v>
      </c>
      <c r="D886" s="56" t="s">
        <v>2368</v>
      </c>
      <c r="E886" s="59" t="s">
        <v>2369</v>
      </c>
      <c r="F886" s="26"/>
      <c r="G886" s="61">
        <v>1061</v>
      </c>
      <c r="H886" s="59">
        <v>965</v>
      </c>
      <c r="I886" s="59">
        <v>877</v>
      </c>
      <c r="J886" s="59">
        <v>797</v>
      </c>
    </row>
    <row r="887" ht="24" spans="1:10">
      <c r="A887" s="59"/>
      <c r="B887" s="53" t="s">
        <v>2370</v>
      </c>
      <c r="C887" s="53" t="s">
        <v>2371</v>
      </c>
      <c r="D887" s="56"/>
      <c r="E887" s="59" t="s">
        <v>2369</v>
      </c>
      <c r="F887" s="26"/>
      <c r="G887" s="61">
        <v>212</v>
      </c>
      <c r="H887" s="59">
        <v>192.7</v>
      </c>
      <c r="I887" s="59">
        <v>175.2</v>
      </c>
      <c r="J887" s="59">
        <v>159.3</v>
      </c>
    </row>
    <row r="888" ht="36" spans="1:10">
      <c r="A888" s="59">
        <v>89</v>
      </c>
      <c r="B888" s="53" t="s">
        <v>2372</v>
      </c>
      <c r="C888" s="54" t="s">
        <v>2373</v>
      </c>
      <c r="D888" s="56" t="s">
        <v>2374</v>
      </c>
      <c r="E888" s="52" t="s">
        <v>18</v>
      </c>
      <c r="F888" s="56" t="s">
        <v>2375</v>
      </c>
      <c r="G888" s="55">
        <v>2030</v>
      </c>
      <c r="H888" s="52">
        <v>1845</v>
      </c>
      <c r="I888" s="52">
        <v>1678</v>
      </c>
      <c r="J888" s="52">
        <v>1525</v>
      </c>
    </row>
    <row r="889" ht="24" spans="1:10">
      <c r="A889" s="59"/>
      <c r="B889" s="53" t="s">
        <v>2376</v>
      </c>
      <c r="C889" s="53" t="s">
        <v>2377</v>
      </c>
      <c r="D889" s="56"/>
      <c r="E889" s="52" t="s">
        <v>18</v>
      </c>
      <c r="F889" s="56"/>
      <c r="G889" s="55">
        <v>406</v>
      </c>
      <c r="H889" s="52">
        <v>369.1</v>
      </c>
      <c r="I889" s="52">
        <v>335.5</v>
      </c>
      <c r="J889" s="52">
        <v>305</v>
      </c>
    </row>
    <row r="890" ht="36" spans="1:10">
      <c r="A890" s="59">
        <v>90</v>
      </c>
      <c r="B890" s="53" t="s">
        <v>2378</v>
      </c>
      <c r="C890" s="54" t="s">
        <v>2379</v>
      </c>
      <c r="D890" s="56" t="s">
        <v>2380</v>
      </c>
      <c r="E890" s="52" t="s">
        <v>18</v>
      </c>
      <c r="F890" s="63"/>
      <c r="G890" s="55">
        <v>3200</v>
      </c>
      <c r="H890" s="52">
        <v>2909</v>
      </c>
      <c r="I890" s="52">
        <v>2645</v>
      </c>
      <c r="J890" s="52">
        <v>2404</v>
      </c>
    </row>
    <row r="891" ht="24" spans="1:10">
      <c r="A891" s="59"/>
      <c r="B891" s="53" t="s">
        <v>2381</v>
      </c>
      <c r="C891" s="53" t="s">
        <v>2382</v>
      </c>
      <c r="D891" s="56"/>
      <c r="E891" s="52" t="s">
        <v>18</v>
      </c>
      <c r="F891" s="63"/>
      <c r="G891" s="55">
        <v>640</v>
      </c>
      <c r="H891" s="52">
        <v>581.8</v>
      </c>
      <c r="I891" s="52">
        <v>528.9</v>
      </c>
      <c r="J891" s="52">
        <v>480.8</v>
      </c>
    </row>
    <row r="892" ht="36" spans="1:10">
      <c r="A892" s="59">
        <v>91</v>
      </c>
      <c r="B892" s="53" t="s">
        <v>2383</v>
      </c>
      <c r="C892" s="54" t="s">
        <v>2384</v>
      </c>
      <c r="D892" s="56" t="s">
        <v>2385</v>
      </c>
      <c r="E892" s="52" t="s">
        <v>37</v>
      </c>
      <c r="F892" s="56"/>
      <c r="G892" s="55">
        <v>1930</v>
      </c>
      <c r="H892" s="52">
        <v>1755</v>
      </c>
      <c r="I892" s="52">
        <v>1595</v>
      </c>
      <c r="J892" s="52">
        <v>1450</v>
      </c>
    </row>
    <row r="893" ht="24" spans="1:10">
      <c r="A893" s="59"/>
      <c r="B893" s="53" t="s">
        <v>2386</v>
      </c>
      <c r="C893" s="53" t="s">
        <v>2387</v>
      </c>
      <c r="D893" s="56"/>
      <c r="E893" s="52" t="s">
        <v>37</v>
      </c>
      <c r="F893" s="56"/>
      <c r="G893" s="55">
        <v>386</v>
      </c>
      <c r="H893" s="52">
        <v>350.9</v>
      </c>
      <c r="I893" s="52">
        <v>319</v>
      </c>
      <c r="J893" s="52">
        <v>290</v>
      </c>
    </row>
    <row r="894" ht="24" spans="1:10">
      <c r="A894" s="62"/>
      <c r="B894" s="53" t="s">
        <v>2388</v>
      </c>
      <c r="C894" s="56" t="s">
        <v>2389</v>
      </c>
      <c r="D894" s="54"/>
      <c r="E894" s="52" t="s">
        <v>37</v>
      </c>
      <c r="F894" s="54"/>
      <c r="G894" s="55">
        <f>G892*0.3</f>
        <v>579</v>
      </c>
      <c r="H894" s="52">
        <v>526</v>
      </c>
      <c r="I894" s="52">
        <v>479</v>
      </c>
      <c r="J894" s="52">
        <v>435</v>
      </c>
    </row>
    <row r="895" ht="36" spans="1:10">
      <c r="A895" s="59">
        <v>92</v>
      </c>
      <c r="B895" s="53" t="s">
        <v>2390</v>
      </c>
      <c r="C895" s="54" t="s">
        <v>2391</v>
      </c>
      <c r="D895" s="56" t="s">
        <v>2392</v>
      </c>
      <c r="E895" s="52" t="s">
        <v>37</v>
      </c>
      <c r="F895" s="56"/>
      <c r="G895" s="55">
        <v>2860</v>
      </c>
      <c r="H895" s="52">
        <v>2600</v>
      </c>
      <c r="I895" s="52">
        <v>2364</v>
      </c>
      <c r="J895" s="52">
        <v>2149</v>
      </c>
    </row>
    <row r="896" ht="24" spans="1:10">
      <c r="A896" s="59"/>
      <c r="B896" s="53" t="s">
        <v>2393</v>
      </c>
      <c r="C896" s="53" t="s">
        <v>2394</v>
      </c>
      <c r="D896" s="56"/>
      <c r="E896" s="52" t="s">
        <v>37</v>
      </c>
      <c r="F896" s="56"/>
      <c r="G896" s="55">
        <v>572</v>
      </c>
      <c r="H896" s="52">
        <v>520</v>
      </c>
      <c r="I896" s="52">
        <v>472.7</v>
      </c>
      <c r="J896" s="52">
        <v>429.8</v>
      </c>
    </row>
    <row r="897" ht="24" spans="1:10">
      <c r="A897" s="62"/>
      <c r="B897" s="53" t="s">
        <v>2395</v>
      </c>
      <c r="C897" s="56" t="s">
        <v>2396</v>
      </c>
      <c r="D897" s="54"/>
      <c r="E897" s="52" t="s">
        <v>37</v>
      </c>
      <c r="F897" s="54"/>
      <c r="G897" s="55">
        <f>G895*0.3</f>
        <v>858</v>
      </c>
      <c r="H897" s="52">
        <v>780</v>
      </c>
      <c r="I897" s="52">
        <v>709</v>
      </c>
      <c r="J897" s="52">
        <v>645</v>
      </c>
    </row>
    <row r="898" ht="48" spans="1:10">
      <c r="A898" s="59">
        <v>93</v>
      </c>
      <c r="B898" s="53" t="s">
        <v>2397</v>
      </c>
      <c r="C898" s="54" t="s">
        <v>2398</v>
      </c>
      <c r="D898" s="56" t="s">
        <v>2399</v>
      </c>
      <c r="E898" s="52" t="s">
        <v>18</v>
      </c>
      <c r="F898" s="56"/>
      <c r="G898" s="55">
        <v>720</v>
      </c>
      <c r="H898" s="52">
        <v>655</v>
      </c>
      <c r="I898" s="52">
        <v>595</v>
      </c>
      <c r="J898" s="52">
        <v>541</v>
      </c>
    </row>
    <row r="899" ht="24" spans="1:10">
      <c r="A899" s="59"/>
      <c r="B899" s="53" t="s">
        <v>2400</v>
      </c>
      <c r="C899" s="53" t="s">
        <v>2401</v>
      </c>
      <c r="D899" s="56"/>
      <c r="E899" s="52" t="s">
        <v>18</v>
      </c>
      <c r="F899" s="56"/>
      <c r="G899" s="55">
        <v>144</v>
      </c>
      <c r="H899" s="52">
        <v>130.9</v>
      </c>
      <c r="I899" s="52">
        <v>119</v>
      </c>
      <c r="J899" s="52">
        <v>108.2</v>
      </c>
    </row>
    <row r="900" ht="36" spans="1:10">
      <c r="A900" s="59">
        <v>94</v>
      </c>
      <c r="B900" s="53" t="s">
        <v>2402</v>
      </c>
      <c r="C900" s="54" t="s">
        <v>2403</v>
      </c>
      <c r="D900" s="56" t="s">
        <v>2404</v>
      </c>
      <c r="E900" s="52" t="s">
        <v>18</v>
      </c>
      <c r="F900" s="56"/>
      <c r="G900" s="55">
        <v>1830</v>
      </c>
      <c r="H900" s="52">
        <v>1664</v>
      </c>
      <c r="I900" s="52">
        <v>1512</v>
      </c>
      <c r="J900" s="52">
        <v>1375</v>
      </c>
    </row>
    <row r="901" ht="24" spans="1:10">
      <c r="A901" s="59"/>
      <c r="B901" s="53" t="s">
        <v>2405</v>
      </c>
      <c r="C901" s="53" t="s">
        <v>2406</v>
      </c>
      <c r="D901" s="56"/>
      <c r="E901" s="52" t="s">
        <v>18</v>
      </c>
      <c r="F901" s="56"/>
      <c r="G901" s="55">
        <v>366</v>
      </c>
      <c r="H901" s="52">
        <v>332.7</v>
      </c>
      <c r="I901" s="52">
        <v>302.5</v>
      </c>
      <c r="J901" s="52">
        <v>275</v>
      </c>
    </row>
    <row r="902" ht="24" spans="1:10">
      <c r="A902" s="62"/>
      <c r="B902" s="53" t="s">
        <v>2407</v>
      </c>
      <c r="C902" s="56" t="s">
        <v>2408</v>
      </c>
      <c r="D902" s="54"/>
      <c r="E902" s="52" t="s">
        <v>18</v>
      </c>
      <c r="F902" s="54"/>
      <c r="G902" s="55">
        <f>G900*0.3</f>
        <v>549</v>
      </c>
      <c r="H902" s="52">
        <v>499</v>
      </c>
      <c r="I902" s="52">
        <v>454</v>
      </c>
      <c r="J902" s="52">
        <v>412</v>
      </c>
    </row>
    <row r="903" ht="36" spans="1:10">
      <c r="A903" s="59">
        <v>95</v>
      </c>
      <c r="B903" s="53" t="s">
        <v>2409</v>
      </c>
      <c r="C903" s="54" t="s">
        <v>2410</v>
      </c>
      <c r="D903" s="56" t="s">
        <v>2411</v>
      </c>
      <c r="E903" s="52" t="s">
        <v>18</v>
      </c>
      <c r="F903" s="56"/>
      <c r="G903" s="55">
        <v>790</v>
      </c>
      <c r="H903" s="52">
        <v>718</v>
      </c>
      <c r="I903" s="52">
        <v>653</v>
      </c>
      <c r="J903" s="52">
        <v>594</v>
      </c>
    </row>
    <row r="904" ht="24" spans="1:10">
      <c r="A904" s="59"/>
      <c r="B904" s="53" t="s">
        <v>2412</v>
      </c>
      <c r="C904" s="53" t="s">
        <v>2413</v>
      </c>
      <c r="D904" s="56"/>
      <c r="E904" s="52" t="s">
        <v>18</v>
      </c>
      <c r="F904" s="56"/>
      <c r="G904" s="55">
        <v>158</v>
      </c>
      <c r="H904" s="52">
        <v>143.6</v>
      </c>
      <c r="I904" s="52">
        <v>130.6</v>
      </c>
      <c r="J904" s="52">
        <v>118.7</v>
      </c>
    </row>
    <row r="905" ht="36" spans="1:10">
      <c r="A905" s="59">
        <v>96</v>
      </c>
      <c r="B905" s="53" t="s">
        <v>2414</v>
      </c>
      <c r="C905" s="54" t="s">
        <v>2415</v>
      </c>
      <c r="D905" s="56" t="s">
        <v>2416</v>
      </c>
      <c r="E905" s="52" t="s">
        <v>18</v>
      </c>
      <c r="F905" s="56"/>
      <c r="G905" s="55">
        <v>1630</v>
      </c>
      <c r="H905" s="52">
        <v>1482</v>
      </c>
      <c r="I905" s="52">
        <v>1347</v>
      </c>
      <c r="J905" s="52">
        <v>1225</v>
      </c>
    </row>
    <row r="906" ht="24" spans="1:10">
      <c r="A906" s="59"/>
      <c r="B906" s="53" t="s">
        <v>2417</v>
      </c>
      <c r="C906" s="53" t="s">
        <v>2418</v>
      </c>
      <c r="D906" s="56"/>
      <c r="E906" s="52" t="s">
        <v>18</v>
      </c>
      <c r="F906" s="56"/>
      <c r="G906" s="55">
        <v>326</v>
      </c>
      <c r="H906" s="52">
        <v>296.4</v>
      </c>
      <c r="I906" s="52">
        <v>269.4</v>
      </c>
      <c r="J906" s="52">
        <v>244.9</v>
      </c>
    </row>
    <row r="907" ht="36" spans="1:10">
      <c r="A907" s="59">
        <v>97</v>
      </c>
      <c r="B907" s="53" t="s">
        <v>2419</v>
      </c>
      <c r="C907" s="54" t="s">
        <v>2420</v>
      </c>
      <c r="D907" s="56" t="s">
        <v>2421</v>
      </c>
      <c r="E907" s="52" t="s">
        <v>2422</v>
      </c>
      <c r="F907" s="56" t="s">
        <v>2423</v>
      </c>
      <c r="G907" s="55">
        <v>815</v>
      </c>
      <c r="H907" s="52">
        <v>741</v>
      </c>
      <c r="I907" s="52">
        <v>674</v>
      </c>
      <c r="J907" s="52">
        <v>612</v>
      </c>
    </row>
    <row r="908" ht="24" spans="1:10">
      <c r="A908" s="59"/>
      <c r="B908" s="53" t="s">
        <v>2424</v>
      </c>
      <c r="C908" s="53" t="s">
        <v>2425</v>
      </c>
      <c r="D908" s="56"/>
      <c r="E908" s="52" t="s">
        <v>2422</v>
      </c>
      <c r="F908" s="56"/>
      <c r="G908" s="55">
        <v>163</v>
      </c>
      <c r="H908" s="52">
        <v>148.2</v>
      </c>
      <c r="I908" s="52">
        <v>134.7</v>
      </c>
      <c r="J908" s="52">
        <v>122.5</v>
      </c>
    </row>
    <row r="909" ht="36" spans="1:10">
      <c r="A909" s="59">
        <v>98</v>
      </c>
      <c r="B909" s="53" t="s">
        <v>2426</v>
      </c>
      <c r="C909" s="54" t="s">
        <v>2427</v>
      </c>
      <c r="D909" s="56" t="s">
        <v>2428</v>
      </c>
      <c r="E909" s="52" t="s">
        <v>18</v>
      </c>
      <c r="F909" s="56"/>
      <c r="G909" s="55">
        <v>2400</v>
      </c>
      <c r="H909" s="52">
        <v>2182</v>
      </c>
      <c r="I909" s="52">
        <v>1983</v>
      </c>
      <c r="J909" s="52">
        <v>1803</v>
      </c>
    </row>
    <row r="910" ht="21" customHeight="1" spans="1:10">
      <c r="A910" s="59"/>
      <c r="B910" s="53" t="s">
        <v>2429</v>
      </c>
      <c r="C910" s="53" t="s">
        <v>2430</v>
      </c>
      <c r="D910" s="56"/>
      <c r="E910" s="52" t="s">
        <v>18</v>
      </c>
      <c r="F910" s="56"/>
      <c r="G910" s="55">
        <v>480</v>
      </c>
      <c r="H910" s="52">
        <v>436.4</v>
      </c>
      <c r="I910" s="52">
        <v>396.7</v>
      </c>
      <c r="J910" s="52">
        <v>360.6</v>
      </c>
    </row>
    <row r="911" ht="48" spans="1:10">
      <c r="A911" s="59">
        <v>99</v>
      </c>
      <c r="B911" s="53" t="s">
        <v>2431</v>
      </c>
      <c r="C911" s="54" t="s">
        <v>2432</v>
      </c>
      <c r="D911" s="56" t="s">
        <v>2433</v>
      </c>
      <c r="E911" s="52" t="s">
        <v>37</v>
      </c>
      <c r="F911" s="56"/>
      <c r="G911" s="55">
        <v>910</v>
      </c>
      <c r="H911" s="52">
        <v>827</v>
      </c>
      <c r="I911" s="52">
        <v>752</v>
      </c>
      <c r="J911" s="52">
        <v>684</v>
      </c>
    </row>
    <row r="912" ht="24" spans="1:10">
      <c r="A912" s="59"/>
      <c r="B912" s="53" t="s">
        <v>2434</v>
      </c>
      <c r="C912" s="53" t="s">
        <v>2435</v>
      </c>
      <c r="D912" s="56"/>
      <c r="E912" s="52" t="s">
        <v>37</v>
      </c>
      <c r="F912" s="56"/>
      <c r="G912" s="55">
        <v>182</v>
      </c>
      <c r="H912" s="52">
        <v>165.5</v>
      </c>
      <c r="I912" s="52">
        <v>150.4</v>
      </c>
      <c r="J912" s="52">
        <v>136.7</v>
      </c>
    </row>
    <row r="913" ht="48" spans="1:10">
      <c r="A913" s="59">
        <v>100</v>
      </c>
      <c r="B913" s="53" t="s">
        <v>2436</v>
      </c>
      <c r="C913" s="54" t="s">
        <v>2437</v>
      </c>
      <c r="D913" s="56" t="s">
        <v>2438</v>
      </c>
      <c r="E913" s="52" t="s">
        <v>37</v>
      </c>
      <c r="F913" s="56"/>
      <c r="G913" s="55">
        <v>2470</v>
      </c>
      <c r="H913" s="52">
        <v>2245</v>
      </c>
      <c r="I913" s="52">
        <v>2041</v>
      </c>
      <c r="J913" s="52">
        <v>1856</v>
      </c>
    </row>
    <row r="914" ht="24" spans="1:10">
      <c r="A914" s="59"/>
      <c r="B914" s="53" t="s">
        <v>2439</v>
      </c>
      <c r="C914" s="53" t="s">
        <v>2440</v>
      </c>
      <c r="D914" s="56"/>
      <c r="E914" s="52" t="s">
        <v>37</v>
      </c>
      <c r="F914" s="56"/>
      <c r="G914" s="55">
        <v>494</v>
      </c>
      <c r="H914" s="52">
        <v>449.1</v>
      </c>
      <c r="I914" s="52">
        <v>408.3</v>
      </c>
      <c r="J914" s="52">
        <v>371.1</v>
      </c>
    </row>
    <row r="915" ht="24" spans="1:10">
      <c r="A915" s="62"/>
      <c r="B915" s="53" t="s">
        <v>2441</v>
      </c>
      <c r="C915" s="56" t="s">
        <v>2442</v>
      </c>
      <c r="D915" s="54"/>
      <c r="E915" s="52" t="s">
        <v>37</v>
      </c>
      <c r="F915" s="54"/>
      <c r="G915" s="55">
        <v>740</v>
      </c>
      <c r="H915" s="52">
        <v>673</v>
      </c>
      <c r="I915" s="52">
        <v>612</v>
      </c>
      <c r="J915" s="52">
        <v>556</v>
      </c>
    </row>
    <row r="916" ht="48" spans="1:10">
      <c r="A916" s="59">
        <v>101</v>
      </c>
      <c r="B916" s="53" t="s">
        <v>2443</v>
      </c>
      <c r="C916" s="54" t="s">
        <v>2444</v>
      </c>
      <c r="D916" s="56" t="s">
        <v>2445</v>
      </c>
      <c r="E916" s="52" t="s">
        <v>18</v>
      </c>
      <c r="F916" s="56" t="s">
        <v>2446</v>
      </c>
      <c r="G916" s="55">
        <v>1870</v>
      </c>
      <c r="H916" s="52">
        <v>1700</v>
      </c>
      <c r="I916" s="52">
        <v>1545</v>
      </c>
      <c r="J916" s="52">
        <v>1405</v>
      </c>
    </row>
    <row r="917" ht="24" spans="1:10">
      <c r="A917" s="59"/>
      <c r="B917" s="53" t="s">
        <v>2447</v>
      </c>
      <c r="C917" s="53" t="s">
        <v>2448</v>
      </c>
      <c r="D917" s="56"/>
      <c r="E917" s="52" t="s">
        <v>18</v>
      </c>
      <c r="F917" s="56"/>
      <c r="G917" s="55">
        <v>374</v>
      </c>
      <c r="H917" s="52">
        <v>340</v>
      </c>
      <c r="I917" s="52">
        <v>309.1</v>
      </c>
      <c r="J917" s="52">
        <v>281</v>
      </c>
    </row>
    <row r="918" ht="48" spans="1:10">
      <c r="A918" s="59">
        <v>102</v>
      </c>
      <c r="B918" s="53" t="s">
        <v>2449</v>
      </c>
      <c r="C918" s="54" t="s">
        <v>2450</v>
      </c>
      <c r="D918" s="56" t="s">
        <v>2451</v>
      </c>
      <c r="E918" s="52" t="s">
        <v>18</v>
      </c>
      <c r="F918" s="56" t="s">
        <v>2452</v>
      </c>
      <c r="G918" s="55">
        <v>3270</v>
      </c>
      <c r="H918" s="52">
        <v>2973</v>
      </c>
      <c r="I918" s="52">
        <v>2702</v>
      </c>
      <c r="J918" s="52">
        <v>2457</v>
      </c>
    </row>
    <row r="919" ht="24" spans="1:10">
      <c r="A919" s="59"/>
      <c r="B919" s="53" t="s">
        <v>2453</v>
      </c>
      <c r="C919" s="53" t="s">
        <v>2454</v>
      </c>
      <c r="D919" s="56"/>
      <c r="E919" s="52" t="s">
        <v>18</v>
      </c>
      <c r="F919" s="56"/>
      <c r="G919" s="55">
        <v>654</v>
      </c>
      <c r="H919" s="52">
        <v>594.5</v>
      </c>
      <c r="I919" s="52">
        <v>540.5</v>
      </c>
      <c r="J919" s="52">
        <v>491.4</v>
      </c>
    </row>
    <row r="920" ht="36" spans="1:10">
      <c r="A920" s="62"/>
      <c r="B920" s="53" t="s">
        <v>2455</v>
      </c>
      <c r="C920" s="56" t="s">
        <v>2456</v>
      </c>
      <c r="D920" s="54"/>
      <c r="E920" s="52" t="s">
        <v>18</v>
      </c>
      <c r="F920" s="54"/>
      <c r="G920" s="55">
        <v>980</v>
      </c>
      <c r="H920" s="52">
        <v>891</v>
      </c>
      <c r="I920" s="52">
        <v>810</v>
      </c>
      <c r="J920" s="52">
        <v>736</v>
      </c>
    </row>
    <row r="921" ht="36" spans="1:10">
      <c r="A921" s="59">
        <v>103</v>
      </c>
      <c r="B921" s="53" t="s">
        <v>2457</v>
      </c>
      <c r="C921" s="54" t="s">
        <v>2458</v>
      </c>
      <c r="D921" s="56" t="s">
        <v>2459</v>
      </c>
      <c r="E921" s="52" t="s">
        <v>18</v>
      </c>
      <c r="F921" s="54" t="s">
        <v>2460</v>
      </c>
      <c r="G921" s="55">
        <v>3615</v>
      </c>
      <c r="H921" s="52">
        <v>3286</v>
      </c>
      <c r="I921" s="52">
        <v>2988</v>
      </c>
      <c r="J921" s="52">
        <v>2716</v>
      </c>
    </row>
    <row r="922" ht="24" spans="1:10">
      <c r="A922" s="59"/>
      <c r="B922" s="53" t="s">
        <v>2461</v>
      </c>
      <c r="C922" s="53" t="s">
        <v>2462</v>
      </c>
      <c r="D922" s="56"/>
      <c r="E922" s="52" t="s">
        <v>18</v>
      </c>
      <c r="F922" s="54"/>
      <c r="G922" s="55">
        <v>723</v>
      </c>
      <c r="H922" s="52">
        <v>657.3</v>
      </c>
      <c r="I922" s="52">
        <v>597.5</v>
      </c>
      <c r="J922" s="52">
        <v>543.2</v>
      </c>
    </row>
    <row r="923" ht="36" spans="1:10">
      <c r="A923" s="62"/>
      <c r="B923" s="53" t="s">
        <v>2463</v>
      </c>
      <c r="C923" s="54" t="s">
        <v>2464</v>
      </c>
      <c r="D923" s="54"/>
      <c r="E923" s="52" t="s">
        <v>18</v>
      </c>
      <c r="F923" s="54"/>
      <c r="G923" s="55">
        <f>G921*0.3</f>
        <v>1084.5</v>
      </c>
      <c r="H923" s="52">
        <v>985.9</v>
      </c>
      <c r="I923" s="52">
        <v>896.3</v>
      </c>
      <c r="J923" s="52">
        <v>814.8</v>
      </c>
    </row>
    <row r="924" ht="36" spans="1:10">
      <c r="A924" s="59">
        <v>104</v>
      </c>
      <c r="B924" s="53" t="s">
        <v>2465</v>
      </c>
      <c r="C924" s="54" t="s">
        <v>2466</v>
      </c>
      <c r="D924" s="56" t="s">
        <v>2467</v>
      </c>
      <c r="E924" s="52" t="s">
        <v>18</v>
      </c>
      <c r="F924" s="56"/>
      <c r="G924" s="55">
        <v>1950</v>
      </c>
      <c r="H924" s="52">
        <v>1773</v>
      </c>
      <c r="I924" s="52">
        <v>1612</v>
      </c>
      <c r="J924" s="52">
        <v>1465</v>
      </c>
    </row>
    <row r="925" ht="24" spans="1:10">
      <c r="A925" s="59"/>
      <c r="B925" s="53" t="s">
        <v>2468</v>
      </c>
      <c r="C925" s="53" t="s">
        <v>2469</v>
      </c>
      <c r="D925" s="56"/>
      <c r="E925" s="52" t="s">
        <v>18</v>
      </c>
      <c r="F925" s="56"/>
      <c r="G925" s="55">
        <v>390</v>
      </c>
      <c r="H925" s="52">
        <v>354.5</v>
      </c>
      <c r="I925" s="52">
        <v>322.3</v>
      </c>
      <c r="J925" s="52">
        <v>293</v>
      </c>
    </row>
    <row r="926" ht="36" spans="1:10">
      <c r="A926" s="59">
        <v>105</v>
      </c>
      <c r="B926" s="53" t="s">
        <v>2470</v>
      </c>
      <c r="C926" s="54" t="s">
        <v>2471</v>
      </c>
      <c r="D926" s="56" t="s">
        <v>2472</v>
      </c>
      <c r="E926" s="52" t="s">
        <v>18</v>
      </c>
      <c r="F926" s="56"/>
      <c r="G926" s="55">
        <v>2790</v>
      </c>
      <c r="H926" s="52">
        <v>2536</v>
      </c>
      <c r="I926" s="52">
        <v>2306</v>
      </c>
      <c r="J926" s="52">
        <v>2096</v>
      </c>
    </row>
    <row r="927" ht="36" spans="1:10">
      <c r="A927" s="59"/>
      <c r="B927" s="53" t="s">
        <v>2473</v>
      </c>
      <c r="C927" s="53" t="s">
        <v>2474</v>
      </c>
      <c r="D927" s="56"/>
      <c r="E927" s="52" t="s">
        <v>18</v>
      </c>
      <c r="F927" s="56"/>
      <c r="G927" s="55">
        <v>558</v>
      </c>
      <c r="H927" s="52">
        <v>507.3</v>
      </c>
      <c r="I927" s="52">
        <v>461.2</v>
      </c>
      <c r="J927" s="52">
        <v>419.2</v>
      </c>
    </row>
    <row r="928" ht="36" spans="1:10">
      <c r="A928" s="62"/>
      <c r="B928" s="53" t="s">
        <v>2475</v>
      </c>
      <c r="C928" s="56" t="s">
        <v>2476</v>
      </c>
      <c r="D928" s="54"/>
      <c r="E928" s="52" t="s">
        <v>18</v>
      </c>
      <c r="F928" s="54"/>
      <c r="G928" s="55">
        <f>G926*0.3</f>
        <v>837</v>
      </c>
      <c r="H928" s="52">
        <v>761</v>
      </c>
      <c r="I928" s="52">
        <v>692</v>
      </c>
      <c r="J928" s="52">
        <v>629</v>
      </c>
    </row>
    <row r="929" ht="36" spans="1:10">
      <c r="A929" s="59">
        <v>106</v>
      </c>
      <c r="B929" s="53" t="s">
        <v>2477</v>
      </c>
      <c r="C929" s="54" t="s">
        <v>2478</v>
      </c>
      <c r="D929" s="56" t="s">
        <v>2479</v>
      </c>
      <c r="E929" s="52" t="s">
        <v>18</v>
      </c>
      <c r="F929" s="54" t="s">
        <v>2480</v>
      </c>
      <c r="G929" s="55">
        <v>3630</v>
      </c>
      <c r="H929" s="52">
        <v>3300</v>
      </c>
      <c r="I929" s="52">
        <v>3000</v>
      </c>
      <c r="J929" s="52">
        <v>2727</v>
      </c>
    </row>
    <row r="930" ht="36" spans="1:10">
      <c r="A930" s="59"/>
      <c r="B930" s="53" t="s">
        <v>2481</v>
      </c>
      <c r="C930" s="53" t="s">
        <v>2482</v>
      </c>
      <c r="D930" s="56"/>
      <c r="E930" s="52" t="s">
        <v>18</v>
      </c>
      <c r="F930" s="54"/>
      <c r="G930" s="55">
        <v>726</v>
      </c>
      <c r="H930" s="52">
        <v>660</v>
      </c>
      <c r="I930" s="52">
        <v>600</v>
      </c>
      <c r="J930" s="52">
        <v>545.5</v>
      </c>
    </row>
    <row r="931" ht="36" spans="1:10">
      <c r="A931" s="62"/>
      <c r="B931" s="53" t="s">
        <v>2483</v>
      </c>
      <c r="C931" s="54" t="s">
        <v>2484</v>
      </c>
      <c r="D931" s="54"/>
      <c r="E931" s="52" t="s">
        <v>18</v>
      </c>
      <c r="F931" s="54"/>
      <c r="G931" s="55">
        <f>G929*0.3</f>
        <v>1089</v>
      </c>
      <c r="H931" s="52">
        <v>990</v>
      </c>
      <c r="I931" s="52">
        <v>900</v>
      </c>
      <c r="J931" s="52">
        <v>818</v>
      </c>
    </row>
    <row r="932" ht="36" spans="1:10">
      <c r="A932" s="59">
        <v>107</v>
      </c>
      <c r="B932" s="53" t="s">
        <v>2485</v>
      </c>
      <c r="C932" s="54" t="s">
        <v>2486</v>
      </c>
      <c r="D932" s="56" t="s">
        <v>2487</v>
      </c>
      <c r="E932" s="52" t="s">
        <v>2488</v>
      </c>
      <c r="F932" s="56" t="s">
        <v>2489</v>
      </c>
      <c r="G932" s="55">
        <v>1855</v>
      </c>
      <c r="H932" s="52">
        <v>1686</v>
      </c>
      <c r="I932" s="52">
        <v>1533</v>
      </c>
      <c r="J932" s="52">
        <v>1394</v>
      </c>
    </row>
    <row r="933" ht="24" spans="1:10">
      <c r="A933" s="59"/>
      <c r="B933" s="53" t="s">
        <v>2490</v>
      </c>
      <c r="C933" s="53" t="s">
        <v>2491</v>
      </c>
      <c r="D933" s="56"/>
      <c r="E933" s="52" t="s">
        <v>2488</v>
      </c>
      <c r="F933" s="56"/>
      <c r="G933" s="55">
        <v>371</v>
      </c>
      <c r="H933" s="52">
        <v>337.3</v>
      </c>
      <c r="I933" s="52">
        <v>306.6</v>
      </c>
      <c r="J933" s="52">
        <v>278.7</v>
      </c>
    </row>
    <row r="934" ht="60" spans="1:10">
      <c r="A934" s="59">
        <v>108</v>
      </c>
      <c r="B934" s="53" t="s">
        <v>2492</v>
      </c>
      <c r="C934" s="54" t="s">
        <v>2493</v>
      </c>
      <c r="D934" s="56" t="s">
        <v>2494</v>
      </c>
      <c r="E934" s="52" t="s">
        <v>2488</v>
      </c>
      <c r="F934" s="56" t="s">
        <v>2495</v>
      </c>
      <c r="G934" s="55">
        <v>2400</v>
      </c>
      <c r="H934" s="52">
        <v>2182</v>
      </c>
      <c r="I934" s="52">
        <v>1983</v>
      </c>
      <c r="J934" s="52">
        <v>1803</v>
      </c>
    </row>
    <row r="935" ht="24" spans="1:10">
      <c r="A935" s="59"/>
      <c r="B935" s="53" t="s">
        <v>2496</v>
      </c>
      <c r="C935" s="53" t="s">
        <v>2497</v>
      </c>
      <c r="D935" s="56"/>
      <c r="E935" s="52" t="s">
        <v>2488</v>
      </c>
      <c r="F935" s="56"/>
      <c r="G935" s="55">
        <v>480</v>
      </c>
      <c r="H935" s="52">
        <v>436.4</v>
      </c>
      <c r="I935" s="52">
        <v>396.7</v>
      </c>
      <c r="J935" s="52">
        <v>360.6</v>
      </c>
    </row>
    <row r="936" ht="36" spans="1:10">
      <c r="A936" s="59">
        <v>109</v>
      </c>
      <c r="B936" s="53" t="s">
        <v>2498</v>
      </c>
      <c r="C936" s="54" t="s">
        <v>2499</v>
      </c>
      <c r="D936" s="56" t="s">
        <v>2500</v>
      </c>
      <c r="E936" s="52" t="s">
        <v>18</v>
      </c>
      <c r="F936" s="56"/>
      <c r="G936" s="55">
        <v>1196</v>
      </c>
      <c r="H936" s="52">
        <v>1087</v>
      </c>
      <c r="I936" s="52">
        <v>988</v>
      </c>
      <c r="J936" s="52">
        <v>899</v>
      </c>
    </row>
    <row r="937" ht="24" spans="1:10">
      <c r="A937" s="59"/>
      <c r="B937" s="53" t="s">
        <v>2501</v>
      </c>
      <c r="C937" s="53" t="s">
        <v>2502</v>
      </c>
      <c r="D937" s="56"/>
      <c r="E937" s="52" t="s">
        <v>18</v>
      </c>
      <c r="F937" s="56"/>
      <c r="G937" s="55">
        <v>239</v>
      </c>
      <c r="H937" s="52">
        <v>217.3</v>
      </c>
      <c r="I937" s="52">
        <v>197.5</v>
      </c>
      <c r="J937" s="52">
        <v>179.6</v>
      </c>
    </row>
    <row r="938" ht="36" spans="1:10">
      <c r="A938" s="59">
        <v>110</v>
      </c>
      <c r="B938" s="53" t="s">
        <v>2503</v>
      </c>
      <c r="C938" s="54" t="s">
        <v>2504</v>
      </c>
      <c r="D938" s="56" t="s">
        <v>2505</v>
      </c>
      <c r="E938" s="52" t="s">
        <v>18</v>
      </c>
      <c r="F938" s="56"/>
      <c r="G938" s="55">
        <v>330</v>
      </c>
      <c r="H938" s="52">
        <v>300</v>
      </c>
      <c r="I938" s="52">
        <v>273</v>
      </c>
      <c r="J938" s="52">
        <v>248</v>
      </c>
    </row>
    <row r="939" ht="24" spans="1:10">
      <c r="A939" s="59"/>
      <c r="B939" s="53" t="s">
        <v>2506</v>
      </c>
      <c r="C939" s="53" t="s">
        <v>2507</v>
      </c>
      <c r="D939" s="56"/>
      <c r="E939" s="52" t="s">
        <v>18</v>
      </c>
      <c r="F939" s="56"/>
      <c r="G939" s="55">
        <v>66</v>
      </c>
      <c r="H939" s="52">
        <v>60</v>
      </c>
      <c r="I939" s="52">
        <v>54.5</v>
      </c>
      <c r="J939" s="52">
        <v>49.6</v>
      </c>
    </row>
    <row r="940" ht="36" spans="1:10">
      <c r="A940" s="59">
        <v>111</v>
      </c>
      <c r="B940" s="53" t="s">
        <v>2508</v>
      </c>
      <c r="C940" s="54" t="s">
        <v>2509</v>
      </c>
      <c r="D940" s="56" t="s">
        <v>2510</v>
      </c>
      <c r="E940" s="52" t="s">
        <v>37</v>
      </c>
      <c r="F940" s="56" t="s">
        <v>2511</v>
      </c>
      <c r="G940" s="55">
        <v>1628</v>
      </c>
      <c r="H940" s="52">
        <v>1480</v>
      </c>
      <c r="I940" s="52">
        <v>1345</v>
      </c>
      <c r="J940" s="52">
        <v>1223</v>
      </c>
    </row>
    <row r="941" ht="24" spans="1:10">
      <c r="A941" s="59"/>
      <c r="B941" s="53" t="s">
        <v>2512</v>
      </c>
      <c r="C941" s="53" t="s">
        <v>2513</v>
      </c>
      <c r="D941" s="56"/>
      <c r="E941" s="52" t="s">
        <v>37</v>
      </c>
      <c r="F941" s="56"/>
      <c r="G941" s="55">
        <v>325</v>
      </c>
      <c r="H941" s="52">
        <v>295.5</v>
      </c>
      <c r="I941" s="52">
        <v>268.6</v>
      </c>
      <c r="J941" s="52">
        <v>244.2</v>
      </c>
    </row>
    <row r="942" ht="36" spans="1:10">
      <c r="A942" s="59">
        <v>112</v>
      </c>
      <c r="B942" s="53" t="s">
        <v>2514</v>
      </c>
      <c r="C942" s="54" t="s">
        <v>2515</v>
      </c>
      <c r="D942" s="56" t="s">
        <v>2516</v>
      </c>
      <c r="E942" s="52" t="s">
        <v>18</v>
      </c>
      <c r="F942" s="56"/>
      <c r="G942" s="55">
        <v>1768</v>
      </c>
      <c r="H942" s="52">
        <v>1607</v>
      </c>
      <c r="I942" s="52">
        <v>1461</v>
      </c>
      <c r="J942" s="52">
        <v>1328</v>
      </c>
    </row>
    <row r="943" ht="24" spans="1:10">
      <c r="A943" s="59"/>
      <c r="B943" s="53" t="s">
        <v>2517</v>
      </c>
      <c r="C943" s="53" t="s">
        <v>2518</v>
      </c>
      <c r="D943" s="56"/>
      <c r="E943" s="52" t="s">
        <v>18</v>
      </c>
      <c r="F943" s="56"/>
      <c r="G943" s="55">
        <v>353</v>
      </c>
      <c r="H943" s="52">
        <v>320.9</v>
      </c>
      <c r="I943" s="52">
        <v>291.7</v>
      </c>
      <c r="J943" s="52">
        <v>265.2</v>
      </c>
    </row>
    <row r="944" ht="36" spans="1:10">
      <c r="A944" s="59">
        <v>113</v>
      </c>
      <c r="B944" s="53" t="s">
        <v>2519</v>
      </c>
      <c r="C944" s="54" t="s">
        <v>2520</v>
      </c>
      <c r="D944" s="56" t="s">
        <v>2521</v>
      </c>
      <c r="E944" s="52" t="s">
        <v>2422</v>
      </c>
      <c r="F944" s="56" t="s">
        <v>2522</v>
      </c>
      <c r="G944" s="55">
        <v>470</v>
      </c>
      <c r="H944" s="52">
        <v>427</v>
      </c>
      <c r="I944" s="52">
        <v>388</v>
      </c>
      <c r="J944" s="52">
        <v>353</v>
      </c>
    </row>
    <row r="945" ht="24" spans="1:10">
      <c r="A945" s="59"/>
      <c r="B945" s="53" t="s">
        <v>2523</v>
      </c>
      <c r="C945" s="53" t="s">
        <v>2524</v>
      </c>
      <c r="D945" s="56"/>
      <c r="E945" s="52" t="s">
        <v>2422</v>
      </c>
      <c r="F945" s="56"/>
      <c r="G945" s="55">
        <v>94</v>
      </c>
      <c r="H945" s="52">
        <v>85.5</v>
      </c>
      <c r="I945" s="52">
        <v>77.7</v>
      </c>
      <c r="J945" s="52">
        <v>70.6</v>
      </c>
    </row>
    <row r="946" ht="36" spans="1:10">
      <c r="A946" s="59">
        <v>114</v>
      </c>
      <c r="B946" s="53" t="s">
        <v>2525</v>
      </c>
      <c r="C946" s="54" t="s">
        <v>2526</v>
      </c>
      <c r="D946" s="56" t="s">
        <v>2527</v>
      </c>
      <c r="E946" s="52" t="s">
        <v>37</v>
      </c>
      <c r="F946" s="56"/>
      <c r="G946" s="55">
        <v>1350</v>
      </c>
      <c r="H946" s="52">
        <v>1227</v>
      </c>
      <c r="I946" s="52">
        <v>1116</v>
      </c>
      <c r="J946" s="52">
        <v>1014</v>
      </c>
    </row>
    <row r="947" ht="24" spans="1:10">
      <c r="A947" s="59"/>
      <c r="B947" s="53" t="s">
        <v>2528</v>
      </c>
      <c r="C947" s="53" t="s">
        <v>2529</v>
      </c>
      <c r="D947" s="56"/>
      <c r="E947" s="52" t="s">
        <v>37</v>
      </c>
      <c r="F947" s="56"/>
      <c r="G947" s="55">
        <v>270</v>
      </c>
      <c r="H947" s="52">
        <v>245.5</v>
      </c>
      <c r="I947" s="52">
        <v>223.1</v>
      </c>
      <c r="J947" s="52">
        <v>202.9</v>
      </c>
    </row>
    <row r="948" ht="36" spans="1:10">
      <c r="A948" s="59">
        <v>115</v>
      </c>
      <c r="B948" s="53" t="s">
        <v>2530</v>
      </c>
      <c r="C948" s="54" t="s">
        <v>2531</v>
      </c>
      <c r="D948" s="56" t="s">
        <v>2532</v>
      </c>
      <c r="E948" s="52" t="s">
        <v>37</v>
      </c>
      <c r="F948" s="56" t="s">
        <v>2533</v>
      </c>
      <c r="G948" s="55">
        <v>900</v>
      </c>
      <c r="H948" s="52">
        <v>818</v>
      </c>
      <c r="I948" s="52">
        <v>744</v>
      </c>
      <c r="J948" s="52">
        <v>676</v>
      </c>
    </row>
    <row r="949" ht="24" spans="1:10">
      <c r="A949" s="59"/>
      <c r="B949" s="53" t="s">
        <v>2534</v>
      </c>
      <c r="C949" s="53" t="s">
        <v>2535</v>
      </c>
      <c r="D949" s="56"/>
      <c r="E949" s="52" t="s">
        <v>37</v>
      </c>
      <c r="F949" s="56"/>
      <c r="G949" s="55">
        <v>180</v>
      </c>
      <c r="H949" s="52">
        <v>163.6</v>
      </c>
      <c r="I949" s="52">
        <v>148.8</v>
      </c>
      <c r="J949" s="52">
        <v>135.2</v>
      </c>
    </row>
    <row r="950" ht="36" spans="1:10">
      <c r="A950" s="59">
        <v>116</v>
      </c>
      <c r="B950" s="53" t="s">
        <v>2536</v>
      </c>
      <c r="C950" s="54" t="s">
        <v>2537</v>
      </c>
      <c r="D950" s="56" t="s">
        <v>2538</v>
      </c>
      <c r="E950" s="52" t="s">
        <v>37</v>
      </c>
      <c r="F950" s="56" t="s">
        <v>2533</v>
      </c>
      <c r="G950" s="55">
        <v>900</v>
      </c>
      <c r="H950" s="52">
        <v>818</v>
      </c>
      <c r="I950" s="52">
        <v>744</v>
      </c>
      <c r="J950" s="52">
        <v>676</v>
      </c>
    </row>
    <row r="951" ht="24" spans="1:10">
      <c r="A951" s="59"/>
      <c r="B951" s="53" t="s">
        <v>2539</v>
      </c>
      <c r="C951" s="53" t="s">
        <v>2540</v>
      </c>
      <c r="D951" s="56"/>
      <c r="E951" s="52" t="s">
        <v>37</v>
      </c>
      <c r="F951" s="56"/>
      <c r="G951" s="55">
        <v>180</v>
      </c>
      <c r="H951" s="52">
        <v>163.6</v>
      </c>
      <c r="I951" s="52">
        <v>148.8</v>
      </c>
      <c r="J951" s="52">
        <v>135.2</v>
      </c>
    </row>
    <row r="952" ht="36" spans="1:10">
      <c r="A952" s="59">
        <v>117</v>
      </c>
      <c r="B952" s="53" t="s">
        <v>2541</v>
      </c>
      <c r="C952" s="54" t="s">
        <v>2542</v>
      </c>
      <c r="D952" s="56" t="s">
        <v>2543</v>
      </c>
      <c r="E952" s="52" t="s">
        <v>37</v>
      </c>
      <c r="F952" s="56"/>
      <c r="G952" s="55">
        <v>1560</v>
      </c>
      <c r="H952" s="52">
        <v>1418</v>
      </c>
      <c r="I952" s="52">
        <v>1289</v>
      </c>
      <c r="J952" s="52">
        <v>1172</v>
      </c>
    </row>
    <row r="953" ht="24" spans="1:10">
      <c r="A953" s="59"/>
      <c r="B953" s="53" t="s">
        <v>2544</v>
      </c>
      <c r="C953" s="53" t="s">
        <v>2545</v>
      </c>
      <c r="D953" s="56"/>
      <c r="E953" s="52" t="s">
        <v>37</v>
      </c>
      <c r="F953" s="56"/>
      <c r="G953" s="55">
        <v>312</v>
      </c>
      <c r="H953" s="52">
        <v>283.6</v>
      </c>
      <c r="I953" s="52">
        <v>257.9</v>
      </c>
      <c r="J953" s="52">
        <v>234.4</v>
      </c>
    </row>
    <row r="954" ht="36" spans="1:10">
      <c r="A954" s="59">
        <v>118</v>
      </c>
      <c r="B954" s="53" t="s">
        <v>2546</v>
      </c>
      <c r="C954" s="54" t="s">
        <v>2547</v>
      </c>
      <c r="D954" s="56" t="s">
        <v>2548</v>
      </c>
      <c r="E954" s="52" t="s">
        <v>37</v>
      </c>
      <c r="F954" s="56" t="s">
        <v>2549</v>
      </c>
      <c r="G954" s="55">
        <v>1560</v>
      </c>
      <c r="H954" s="52">
        <v>1418</v>
      </c>
      <c r="I954" s="52">
        <v>1289</v>
      </c>
      <c r="J954" s="52">
        <v>1172</v>
      </c>
    </row>
    <row r="955" ht="24" spans="1:10">
      <c r="A955" s="59"/>
      <c r="B955" s="53" t="s">
        <v>2550</v>
      </c>
      <c r="C955" s="53" t="s">
        <v>2551</v>
      </c>
      <c r="D955" s="56"/>
      <c r="E955" s="52" t="s">
        <v>37</v>
      </c>
      <c r="F955" s="56"/>
      <c r="G955" s="55">
        <v>312</v>
      </c>
      <c r="H955" s="52">
        <v>283.6</v>
      </c>
      <c r="I955" s="52">
        <v>257.9</v>
      </c>
      <c r="J955" s="52">
        <v>234.4</v>
      </c>
    </row>
    <row r="956" ht="36" spans="1:10">
      <c r="A956" s="59">
        <v>119</v>
      </c>
      <c r="B956" s="53" t="s">
        <v>2552</v>
      </c>
      <c r="C956" s="54" t="s">
        <v>2553</v>
      </c>
      <c r="D956" s="56" t="s">
        <v>2554</v>
      </c>
      <c r="E956" s="52" t="s">
        <v>37</v>
      </c>
      <c r="F956" s="63"/>
      <c r="G956" s="64">
        <v>205</v>
      </c>
      <c r="H956" s="65">
        <v>186</v>
      </c>
      <c r="I956" s="65">
        <v>169</v>
      </c>
      <c r="J956" s="65">
        <v>154</v>
      </c>
    </row>
    <row r="957" ht="24" spans="1:10">
      <c r="A957" s="59"/>
      <c r="B957" s="53" t="s">
        <v>2555</v>
      </c>
      <c r="C957" s="53" t="s">
        <v>2556</v>
      </c>
      <c r="D957" s="56"/>
      <c r="E957" s="52" t="s">
        <v>37</v>
      </c>
      <c r="F957" s="63"/>
      <c r="G957" s="64">
        <v>41</v>
      </c>
      <c r="H957" s="65">
        <v>37.3</v>
      </c>
      <c r="I957" s="65">
        <v>33.9</v>
      </c>
      <c r="J957" s="65">
        <v>30.8</v>
      </c>
    </row>
    <row r="958" ht="36" spans="1:10">
      <c r="A958" s="52">
        <v>120</v>
      </c>
      <c r="B958" s="53" t="s">
        <v>2557</v>
      </c>
      <c r="C958" s="54" t="s">
        <v>2558</v>
      </c>
      <c r="D958" s="54" t="s">
        <v>2559</v>
      </c>
      <c r="E958" s="52" t="s">
        <v>18</v>
      </c>
      <c r="F958" s="54"/>
      <c r="G958" s="55">
        <v>10</v>
      </c>
      <c r="H958" s="52">
        <v>9.1</v>
      </c>
      <c r="I958" s="52">
        <v>8.3</v>
      </c>
      <c r="J958" s="52">
        <v>7.5</v>
      </c>
    </row>
    <row r="959" ht="36" spans="1:10">
      <c r="A959" s="52">
        <v>121</v>
      </c>
      <c r="B959" s="53" t="s">
        <v>2560</v>
      </c>
      <c r="C959" s="54" t="s">
        <v>2561</v>
      </c>
      <c r="D959" s="54" t="s">
        <v>2562</v>
      </c>
      <c r="E959" s="52" t="s">
        <v>18</v>
      </c>
      <c r="F959" s="54"/>
      <c r="G959" s="55">
        <v>62</v>
      </c>
      <c r="H959" s="52">
        <v>56</v>
      </c>
      <c r="I959" s="52">
        <v>51</v>
      </c>
      <c r="J959" s="52">
        <v>47</v>
      </c>
    </row>
    <row r="960" ht="36" spans="1:10">
      <c r="A960" s="52">
        <v>122</v>
      </c>
      <c r="B960" s="53" t="s">
        <v>2563</v>
      </c>
      <c r="C960" s="54" t="s">
        <v>2564</v>
      </c>
      <c r="D960" s="54" t="s">
        <v>2565</v>
      </c>
      <c r="E960" s="52" t="s">
        <v>18</v>
      </c>
      <c r="F960" s="54" t="s">
        <v>2566</v>
      </c>
      <c r="G960" s="55">
        <v>188</v>
      </c>
      <c r="H960" s="52">
        <v>171</v>
      </c>
      <c r="I960" s="52">
        <v>155</v>
      </c>
      <c r="J960" s="52">
        <v>141</v>
      </c>
    </row>
    <row r="961" ht="36" spans="1:10">
      <c r="A961" s="52">
        <v>123</v>
      </c>
      <c r="B961" s="53" t="s">
        <v>2567</v>
      </c>
      <c r="C961" s="54" t="s">
        <v>2568</v>
      </c>
      <c r="D961" s="54" t="s">
        <v>2569</v>
      </c>
      <c r="E961" s="52" t="s">
        <v>18</v>
      </c>
      <c r="F961" s="54"/>
      <c r="G961" s="55">
        <v>127</v>
      </c>
      <c r="H961" s="52">
        <v>115</v>
      </c>
      <c r="I961" s="52">
        <v>105</v>
      </c>
      <c r="J961" s="52">
        <v>95</v>
      </c>
    </row>
    <row r="962" ht="36" spans="1:10">
      <c r="A962" s="52">
        <v>124</v>
      </c>
      <c r="B962" s="53" t="s">
        <v>2570</v>
      </c>
      <c r="C962" s="54" t="s">
        <v>2571</v>
      </c>
      <c r="D962" s="54" t="s">
        <v>2572</v>
      </c>
      <c r="E962" s="52" t="s">
        <v>18</v>
      </c>
      <c r="F962" s="54"/>
      <c r="G962" s="55">
        <v>175</v>
      </c>
      <c r="H962" s="52">
        <v>159</v>
      </c>
      <c r="I962" s="52">
        <v>145</v>
      </c>
      <c r="J962" s="52">
        <v>131</v>
      </c>
    </row>
    <row r="963" ht="24" spans="1:10">
      <c r="A963" s="56"/>
      <c r="B963" s="53" t="s">
        <v>2573</v>
      </c>
      <c r="C963" s="54" t="s">
        <v>2574</v>
      </c>
      <c r="D963" s="54"/>
      <c r="E963" s="52" t="s">
        <v>18</v>
      </c>
      <c r="F963" s="54"/>
      <c r="G963" s="55">
        <v>175</v>
      </c>
      <c r="H963" s="52">
        <v>159</v>
      </c>
      <c r="I963" s="52">
        <v>145</v>
      </c>
      <c r="J963" s="52">
        <v>131</v>
      </c>
    </row>
    <row r="964" ht="36" spans="1:10">
      <c r="A964" s="52">
        <v>125</v>
      </c>
      <c r="B964" s="53" t="s">
        <v>2575</v>
      </c>
      <c r="C964" s="54" t="s">
        <v>2576</v>
      </c>
      <c r="D964" s="54" t="s">
        <v>2577</v>
      </c>
      <c r="E964" s="52" t="s">
        <v>18</v>
      </c>
      <c r="F964" s="54"/>
      <c r="G964" s="55">
        <v>75</v>
      </c>
      <c r="H964" s="52">
        <v>68</v>
      </c>
      <c r="I964" s="52">
        <v>62</v>
      </c>
      <c r="J964" s="52">
        <v>56</v>
      </c>
    </row>
    <row r="965" ht="36" spans="1:10">
      <c r="A965" s="52">
        <v>126</v>
      </c>
      <c r="B965" s="53" t="s">
        <v>2578</v>
      </c>
      <c r="C965" s="54" t="s">
        <v>2579</v>
      </c>
      <c r="D965" s="54" t="s">
        <v>2580</v>
      </c>
      <c r="E965" s="52" t="s">
        <v>18</v>
      </c>
      <c r="F965" s="54"/>
      <c r="G965" s="55">
        <v>70</v>
      </c>
      <c r="H965" s="52">
        <v>64</v>
      </c>
      <c r="I965" s="52">
        <v>58</v>
      </c>
      <c r="J965" s="52">
        <v>53</v>
      </c>
    </row>
    <row r="966" ht="36" spans="1:10">
      <c r="A966" s="52">
        <v>127</v>
      </c>
      <c r="B966" s="53" t="s">
        <v>2581</v>
      </c>
      <c r="C966" s="54" t="s">
        <v>2582</v>
      </c>
      <c r="D966" s="54" t="s">
        <v>2583</v>
      </c>
      <c r="E966" s="52" t="s">
        <v>18</v>
      </c>
      <c r="F966" s="54"/>
      <c r="G966" s="55">
        <v>70</v>
      </c>
      <c r="H966" s="52">
        <v>64</v>
      </c>
      <c r="I966" s="52">
        <v>58</v>
      </c>
      <c r="J966" s="52">
        <v>53</v>
      </c>
    </row>
    <row r="967" ht="24" spans="1:10">
      <c r="A967" s="52">
        <v>128</v>
      </c>
      <c r="B967" s="53" t="s">
        <v>2584</v>
      </c>
      <c r="C967" s="54" t="s">
        <v>2585</v>
      </c>
      <c r="D967" s="54" t="s">
        <v>2586</v>
      </c>
      <c r="E967" s="52" t="s">
        <v>18</v>
      </c>
      <c r="F967" s="66"/>
      <c r="G967" s="55">
        <v>60</v>
      </c>
      <c r="H967" s="52">
        <v>55</v>
      </c>
      <c r="I967" s="52">
        <v>50</v>
      </c>
      <c r="J967" s="52">
        <v>45</v>
      </c>
    </row>
    <row r="968" ht="24" spans="1:10">
      <c r="A968" s="52"/>
      <c r="B968" s="53" t="s">
        <v>2587</v>
      </c>
      <c r="C968" s="54" t="s">
        <v>2588</v>
      </c>
      <c r="D968" s="54"/>
      <c r="E968" s="52" t="s">
        <v>18</v>
      </c>
      <c r="F968" s="66"/>
      <c r="G968" s="55">
        <v>12</v>
      </c>
      <c r="H968" s="52">
        <v>10.9</v>
      </c>
      <c r="I968" s="52">
        <v>9.9</v>
      </c>
      <c r="J968" s="52">
        <v>9</v>
      </c>
    </row>
    <row r="969" ht="24" spans="1:10">
      <c r="A969" s="52">
        <v>129</v>
      </c>
      <c r="B969" s="53" t="s">
        <v>2589</v>
      </c>
      <c r="C969" s="54" t="s">
        <v>2590</v>
      </c>
      <c r="D969" s="54" t="s">
        <v>2591</v>
      </c>
      <c r="E969" s="52" t="s">
        <v>18</v>
      </c>
      <c r="F969" s="54"/>
      <c r="G969" s="55">
        <v>485</v>
      </c>
      <c r="H969" s="52">
        <v>441</v>
      </c>
      <c r="I969" s="52">
        <v>401</v>
      </c>
      <c r="J969" s="52">
        <v>364</v>
      </c>
    </row>
    <row r="970" ht="24" spans="1:10">
      <c r="A970" s="52"/>
      <c r="B970" s="53" t="s">
        <v>2592</v>
      </c>
      <c r="C970" s="53" t="s">
        <v>2593</v>
      </c>
      <c r="D970" s="54"/>
      <c r="E970" s="52" t="s">
        <v>18</v>
      </c>
      <c r="F970" s="54"/>
      <c r="G970" s="55">
        <v>97</v>
      </c>
      <c r="H970" s="52">
        <v>88.2</v>
      </c>
      <c r="I970" s="52">
        <v>80.2</v>
      </c>
      <c r="J970" s="52">
        <v>72.9</v>
      </c>
    </row>
    <row r="971" ht="36" spans="1:10">
      <c r="A971" s="52">
        <v>130</v>
      </c>
      <c r="B971" s="53" t="s">
        <v>2594</v>
      </c>
      <c r="C971" s="54" t="s">
        <v>2595</v>
      </c>
      <c r="D971" s="54" t="s">
        <v>2596</v>
      </c>
      <c r="E971" s="52" t="s">
        <v>18</v>
      </c>
      <c r="F971" s="54" t="s">
        <v>2597</v>
      </c>
      <c r="G971" s="55">
        <v>27.8</v>
      </c>
      <c r="H971" s="52">
        <v>25.3</v>
      </c>
      <c r="I971" s="52">
        <v>23</v>
      </c>
      <c r="J971" s="52">
        <v>20.9</v>
      </c>
    </row>
    <row r="972" ht="24" spans="1:10">
      <c r="A972" s="52"/>
      <c r="B972" s="53" t="s">
        <v>2598</v>
      </c>
      <c r="C972" s="56" t="s">
        <v>2599</v>
      </c>
      <c r="D972" s="54"/>
      <c r="E972" s="52" t="s">
        <v>18</v>
      </c>
      <c r="F972" s="54"/>
      <c r="G972" s="57">
        <v>5.5</v>
      </c>
      <c r="H972" s="58">
        <v>5</v>
      </c>
      <c r="I972" s="58">
        <v>4.5</v>
      </c>
      <c r="J972" s="58">
        <v>4.1</v>
      </c>
    </row>
    <row r="973" ht="36" spans="1:10">
      <c r="A973" s="52">
        <v>131</v>
      </c>
      <c r="B973" s="53" t="s">
        <v>2600</v>
      </c>
      <c r="C973" s="54" t="s">
        <v>2601</v>
      </c>
      <c r="D973" s="54" t="s">
        <v>2602</v>
      </c>
      <c r="E973" s="59" t="s">
        <v>18</v>
      </c>
      <c r="F973" s="54" t="s">
        <v>2603</v>
      </c>
      <c r="G973" s="55">
        <v>120</v>
      </c>
      <c r="H973" s="52">
        <v>109</v>
      </c>
      <c r="I973" s="52">
        <v>99</v>
      </c>
      <c r="J973" s="52">
        <v>90</v>
      </c>
    </row>
    <row r="974" ht="24" spans="1:10">
      <c r="A974" s="52"/>
      <c r="B974" s="53" t="s">
        <v>2604</v>
      </c>
      <c r="C974" s="56" t="s">
        <v>2605</v>
      </c>
      <c r="D974" s="54"/>
      <c r="E974" s="52" t="s">
        <v>18</v>
      </c>
      <c r="F974" s="54"/>
      <c r="G974" s="67">
        <f>G973*0.2</f>
        <v>24</v>
      </c>
      <c r="H974" s="68">
        <v>21.8</v>
      </c>
      <c r="I974" s="68">
        <v>19.8</v>
      </c>
      <c r="J974" s="68">
        <v>18</v>
      </c>
    </row>
    <row r="975" ht="36" spans="1:10">
      <c r="A975" s="52">
        <v>132</v>
      </c>
      <c r="B975" s="53" t="s">
        <v>2606</v>
      </c>
      <c r="C975" s="54" t="s">
        <v>2607</v>
      </c>
      <c r="D975" s="54" t="s">
        <v>2608</v>
      </c>
      <c r="E975" s="52" t="s">
        <v>18</v>
      </c>
      <c r="F975" s="69"/>
      <c r="G975" s="55">
        <v>86</v>
      </c>
      <c r="H975" s="52">
        <v>78</v>
      </c>
      <c r="I975" s="52">
        <v>71</v>
      </c>
      <c r="J975" s="52">
        <v>65</v>
      </c>
    </row>
    <row r="976" ht="24" spans="1:10">
      <c r="A976" s="56"/>
      <c r="B976" s="53" t="s">
        <v>2609</v>
      </c>
      <c r="C976" s="56" t="s">
        <v>2610</v>
      </c>
      <c r="D976" s="54"/>
      <c r="E976" s="52" t="s">
        <v>18</v>
      </c>
      <c r="F976" s="26"/>
      <c r="G976" s="61">
        <v>17</v>
      </c>
      <c r="H976" s="59">
        <v>15.5</v>
      </c>
      <c r="I976" s="59">
        <v>14</v>
      </c>
      <c r="J976" s="59">
        <v>12.8</v>
      </c>
    </row>
    <row r="977" ht="36" spans="1:10">
      <c r="A977" s="52">
        <v>133</v>
      </c>
      <c r="B977" s="53" t="s">
        <v>2611</v>
      </c>
      <c r="C977" s="54" t="s">
        <v>2612</v>
      </c>
      <c r="D977" s="54" t="s">
        <v>2613</v>
      </c>
      <c r="E977" s="97" t="s">
        <v>18</v>
      </c>
      <c r="F977" s="54"/>
      <c r="G977" s="55">
        <v>2500</v>
      </c>
      <c r="H977" s="52">
        <v>2273</v>
      </c>
      <c r="I977" s="52">
        <v>2066</v>
      </c>
      <c r="J977" s="52">
        <v>1878</v>
      </c>
    </row>
    <row r="978" ht="24" spans="1:10">
      <c r="A978" s="52"/>
      <c r="B978" s="53" t="s">
        <v>2614</v>
      </c>
      <c r="C978" s="53" t="s">
        <v>2615</v>
      </c>
      <c r="D978" s="54"/>
      <c r="E978" s="97" t="s">
        <v>18</v>
      </c>
      <c r="F978" s="54"/>
      <c r="G978" s="55">
        <v>500</v>
      </c>
      <c r="H978" s="52">
        <v>454.5</v>
      </c>
      <c r="I978" s="52">
        <v>413.2</v>
      </c>
      <c r="J978" s="52">
        <v>375.7</v>
      </c>
    </row>
    <row r="979" ht="36" spans="1:10">
      <c r="A979" s="52">
        <v>134</v>
      </c>
      <c r="B979" s="53" t="s">
        <v>2616</v>
      </c>
      <c r="C979" s="54" t="s">
        <v>2617</v>
      </c>
      <c r="D979" s="54" t="s">
        <v>2618</v>
      </c>
      <c r="E979" s="97" t="s">
        <v>18</v>
      </c>
      <c r="F979" s="54"/>
      <c r="G979" s="55">
        <v>3330</v>
      </c>
      <c r="H979" s="52">
        <v>3027</v>
      </c>
      <c r="I979" s="52">
        <v>2752</v>
      </c>
      <c r="J979" s="52">
        <v>2502</v>
      </c>
    </row>
    <row r="980" ht="24" spans="1:10">
      <c r="A980" s="52"/>
      <c r="B980" s="53" t="s">
        <v>2619</v>
      </c>
      <c r="C980" s="53" t="s">
        <v>2620</v>
      </c>
      <c r="D980" s="54"/>
      <c r="E980" s="97" t="s">
        <v>18</v>
      </c>
      <c r="F980" s="54"/>
      <c r="G980" s="55">
        <v>666</v>
      </c>
      <c r="H980" s="52">
        <v>605.5</v>
      </c>
      <c r="I980" s="52">
        <v>550.4</v>
      </c>
      <c r="J980" s="52">
        <v>500.4</v>
      </c>
    </row>
    <row r="981" ht="36" spans="1:10">
      <c r="A981" s="52">
        <v>135</v>
      </c>
      <c r="B981" s="53" t="s">
        <v>2621</v>
      </c>
      <c r="C981" s="54" t="s">
        <v>2622</v>
      </c>
      <c r="D981" s="54" t="s">
        <v>2623</v>
      </c>
      <c r="E981" s="52" t="s">
        <v>18</v>
      </c>
      <c r="F981" s="54"/>
      <c r="G981" s="55">
        <v>3600</v>
      </c>
      <c r="H981" s="52">
        <v>3273</v>
      </c>
      <c r="I981" s="52">
        <v>2975</v>
      </c>
      <c r="J981" s="52">
        <v>2705</v>
      </c>
    </row>
    <row r="982" ht="24" spans="1:10">
      <c r="A982" s="52"/>
      <c r="B982" s="53" t="s">
        <v>2624</v>
      </c>
      <c r="C982" s="53" t="s">
        <v>2625</v>
      </c>
      <c r="D982" s="54"/>
      <c r="E982" s="97" t="s">
        <v>18</v>
      </c>
      <c r="F982" s="54"/>
      <c r="G982" s="55">
        <v>720</v>
      </c>
      <c r="H982" s="52">
        <v>654.5</v>
      </c>
      <c r="I982" s="52">
        <v>595</v>
      </c>
      <c r="J982" s="52">
        <v>540.9</v>
      </c>
    </row>
    <row r="983" ht="36" spans="1:10">
      <c r="A983" s="52">
        <v>136</v>
      </c>
      <c r="B983" s="53" t="s">
        <v>2626</v>
      </c>
      <c r="C983" s="54" t="s">
        <v>2627</v>
      </c>
      <c r="D983" s="54" t="s">
        <v>2628</v>
      </c>
      <c r="E983" s="52" t="s">
        <v>18</v>
      </c>
      <c r="F983" s="54"/>
      <c r="G983" s="55">
        <v>2600</v>
      </c>
      <c r="H983" s="52">
        <v>2364</v>
      </c>
      <c r="I983" s="52">
        <v>2149</v>
      </c>
      <c r="J983" s="52">
        <v>1953</v>
      </c>
    </row>
    <row r="984" ht="24" spans="1:10">
      <c r="A984" s="52"/>
      <c r="B984" s="53" t="s">
        <v>2629</v>
      </c>
      <c r="C984" s="53" t="s">
        <v>2630</v>
      </c>
      <c r="D984" s="54"/>
      <c r="E984" s="97" t="s">
        <v>18</v>
      </c>
      <c r="F984" s="54"/>
      <c r="G984" s="55">
        <v>520</v>
      </c>
      <c r="H984" s="52">
        <v>472.7</v>
      </c>
      <c r="I984" s="52">
        <v>429.8</v>
      </c>
      <c r="J984" s="52">
        <v>390.7</v>
      </c>
    </row>
    <row r="985" ht="24" spans="1:10">
      <c r="A985" s="56"/>
      <c r="B985" s="53" t="s">
        <v>2631</v>
      </c>
      <c r="C985" s="56" t="s">
        <v>2632</v>
      </c>
      <c r="D985" s="54"/>
      <c r="E985" s="97" t="s">
        <v>18</v>
      </c>
      <c r="F985" s="54"/>
      <c r="G985" s="55">
        <f>G983*0.3</f>
        <v>780</v>
      </c>
      <c r="H985" s="52">
        <v>709</v>
      </c>
      <c r="I985" s="52">
        <v>645</v>
      </c>
      <c r="J985" s="52">
        <v>586</v>
      </c>
    </row>
    <row r="986" ht="36" spans="1:10">
      <c r="A986" s="52">
        <v>137</v>
      </c>
      <c r="B986" s="53" t="s">
        <v>2633</v>
      </c>
      <c r="C986" s="54" t="s">
        <v>2634</v>
      </c>
      <c r="D986" s="54" t="s">
        <v>2635</v>
      </c>
      <c r="E986" s="97" t="s">
        <v>18</v>
      </c>
      <c r="F986" s="54"/>
      <c r="G986" s="55">
        <v>1430</v>
      </c>
      <c r="H986" s="52">
        <v>1300</v>
      </c>
      <c r="I986" s="52">
        <v>1182</v>
      </c>
      <c r="J986" s="52">
        <v>1074</v>
      </c>
    </row>
    <row r="987" ht="24" spans="1:10">
      <c r="A987" s="52"/>
      <c r="B987" s="53" t="s">
        <v>2636</v>
      </c>
      <c r="C987" s="53" t="s">
        <v>2637</v>
      </c>
      <c r="D987" s="54"/>
      <c r="E987" s="97" t="s">
        <v>18</v>
      </c>
      <c r="F987" s="54"/>
      <c r="G987" s="55">
        <v>286</v>
      </c>
      <c r="H987" s="52">
        <v>260</v>
      </c>
      <c r="I987" s="52">
        <v>236.4</v>
      </c>
      <c r="J987" s="52">
        <v>214.9</v>
      </c>
    </row>
    <row r="988" ht="36" spans="1:10">
      <c r="A988" s="52">
        <v>138</v>
      </c>
      <c r="B988" s="53" t="s">
        <v>2638</v>
      </c>
      <c r="C988" s="54" t="s">
        <v>2639</v>
      </c>
      <c r="D988" s="54" t="s">
        <v>2640</v>
      </c>
      <c r="E988" s="97" t="s">
        <v>18</v>
      </c>
      <c r="F988" s="54"/>
      <c r="G988" s="67">
        <v>3420</v>
      </c>
      <c r="H988" s="68">
        <v>3109</v>
      </c>
      <c r="I988" s="68">
        <v>2826</v>
      </c>
      <c r="J988" s="68">
        <v>2569</v>
      </c>
    </row>
    <row r="989" ht="24" spans="1:10">
      <c r="A989" s="52"/>
      <c r="B989" s="53" t="s">
        <v>2641</v>
      </c>
      <c r="C989" s="53" t="s">
        <v>2642</v>
      </c>
      <c r="D989" s="54"/>
      <c r="E989" s="97" t="s">
        <v>18</v>
      </c>
      <c r="F989" s="54"/>
      <c r="G989" s="67">
        <v>684</v>
      </c>
      <c r="H989" s="68">
        <v>621.8</v>
      </c>
      <c r="I989" s="68">
        <v>565.3</v>
      </c>
      <c r="J989" s="68">
        <v>513.9</v>
      </c>
    </row>
    <row r="990" ht="36" spans="1:10">
      <c r="A990" s="52">
        <v>139</v>
      </c>
      <c r="B990" s="53" t="s">
        <v>2643</v>
      </c>
      <c r="C990" s="54" t="s">
        <v>2644</v>
      </c>
      <c r="D990" s="54" t="s">
        <v>2645</v>
      </c>
      <c r="E990" s="97" t="s">
        <v>18</v>
      </c>
      <c r="F990" s="54"/>
      <c r="G990" s="55">
        <v>3420</v>
      </c>
      <c r="H990" s="52">
        <v>3109</v>
      </c>
      <c r="I990" s="52">
        <v>2826</v>
      </c>
      <c r="J990" s="52">
        <v>2569</v>
      </c>
    </row>
    <row r="991" ht="24" spans="1:10">
      <c r="A991" s="52"/>
      <c r="B991" s="53" t="s">
        <v>2646</v>
      </c>
      <c r="C991" s="53" t="s">
        <v>2647</v>
      </c>
      <c r="D991" s="54"/>
      <c r="E991" s="97" t="s">
        <v>18</v>
      </c>
      <c r="F991" s="54"/>
      <c r="G991" s="55">
        <v>684</v>
      </c>
      <c r="H991" s="52">
        <v>621.8</v>
      </c>
      <c r="I991" s="52">
        <v>565.3</v>
      </c>
      <c r="J991" s="52">
        <v>513.9</v>
      </c>
    </row>
    <row r="992" ht="36" spans="1:10">
      <c r="A992" s="52">
        <v>140</v>
      </c>
      <c r="B992" s="53" t="s">
        <v>2648</v>
      </c>
      <c r="C992" s="54" t="s">
        <v>2649</v>
      </c>
      <c r="D992" s="54" t="s">
        <v>2650</v>
      </c>
      <c r="E992" s="97" t="s">
        <v>18</v>
      </c>
      <c r="F992" s="54"/>
      <c r="G992" s="55">
        <v>3600</v>
      </c>
      <c r="H992" s="52">
        <v>3273</v>
      </c>
      <c r="I992" s="52">
        <v>2975</v>
      </c>
      <c r="J992" s="52">
        <v>2705</v>
      </c>
    </row>
    <row r="993" ht="24" spans="1:10">
      <c r="A993" s="52"/>
      <c r="B993" s="53" t="s">
        <v>2651</v>
      </c>
      <c r="C993" s="53" t="s">
        <v>2652</v>
      </c>
      <c r="D993" s="54"/>
      <c r="E993" s="97" t="s">
        <v>18</v>
      </c>
      <c r="F993" s="54"/>
      <c r="G993" s="55">
        <v>720</v>
      </c>
      <c r="H993" s="52">
        <v>654.5</v>
      </c>
      <c r="I993" s="52">
        <v>595</v>
      </c>
      <c r="J993" s="52">
        <v>540.9</v>
      </c>
    </row>
    <row r="994" ht="24" spans="1:10">
      <c r="A994" s="52">
        <v>141</v>
      </c>
      <c r="B994" s="53" t="s">
        <v>2653</v>
      </c>
      <c r="C994" s="54" t="s">
        <v>2654</v>
      </c>
      <c r="D994" s="54" t="s">
        <v>2655</v>
      </c>
      <c r="E994" s="97" t="s">
        <v>18</v>
      </c>
      <c r="F994" s="54"/>
      <c r="G994" s="55">
        <v>1050</v>
      </c>
      <c r="H994" s="52">
        <v>955</v>
      </c>
      <c r="I994" s="52">
        <v>868</v>
      </c>
      <c r="J994" s="52">
        <v>789</v>
      </c>
    </row>
    <row r="995" ht="24" spans="1:10">
      <c r="A995" s="52"/>
      <c r="B995" s="53" t="s">
        <v>2656</v>
      </c>
      <c r="C995" s="53" t="s">
        <v>2657</v>
      </c>
      <c r="D995" s="54"/>
      <c r="E995" s="97" t="s">
        <v>18</v>
      </c>
      <c r="F995" s="54"/>
      <c r="G995" s="55">
        <v>210</v>
      </c>
      <c r="H995" s="52">
        <v>190.9</v>
      </c>
      <c r="I995" s="52">
        <v>173.6</v>
      </c>
      <c r="J995" s="52">
        <v>157.8</v>
      </c>
    </row>
    <row r="996" ht="36" spans="1:10">
      <c r="A996" s="52">
        <v>142</v>
      </c>
      <c r="B996" s="53" t="s">
        <v>2658</v>
      </c>
      <c r="C996" s="54" t="s">
        <v>2659</v>
      </c>
      <c r="D996" s="54" t="s">
        <v>2660</v>
      </c>
      <c r="E996" s="97" t="s">
        <v>18</v>
      </c>
      <c r="F996" s="54"/>
      <c r="G996" s="55">
        <v>1910</v>
      </c>
      <c r="H996" s="52">
        <v>1736</v>
      </c>
      <c r="I996" s="52">
        <v>1579</v>
      </c>
      <c r="J996" s="52">
        <v>1435</v>
      </c>
    </row>
    <row r="997" ht="24" spans="1:10">
      <c r="A997" s="52"/>
      <c r="B997" s="53" t="s">
        <v>2661</v>
      </c>
      <c r="C997" s="53" t="s">
        <v>2662</v>
      </c>
      <c r="D997" s="54"/>
      <c r="E997" s="97" t="s">
        <v>18</v>
      </c>
      <c r="F997" s="54"/>
      <c r="G997" s="55">
        <v>382</v>
      </c>
      <c r="H997" s="52">
        <v>347.3</v>
      </c>
      <c r="I997" s="52">
        <v>315.7</v>
      </c>
      <c r="J997" s="52">
        <v>287</v>
      </c>
    </row>
    <row r="998" ht="36" spans="1:10">
      <c r="A998" s="52">
        <v>143</v>
      </c>
      <c r="B998" s="53" t="s">
        <v>2663</v>
      </c>
      <c r="C998" s="54" t="s">
        <v>2664</v>
      </c>
      <c r="D998" s="54" t="s">
        <v>2665</v>
      </c>
      <c r="E998" s="97" t="s">
        <v>18</v>
      </c>
      <c r="F998" s="70"/>
      <c r="G998" s="64">
        <v>740</v>
      </c>
      <c r="H998" s="65">
        <v>673</v>
      </c>
      <c r="I998" s="65">
        <v>612</v>
      </c>
      <c r="J998" s="65">
        <v>556</v>
      </c>
    </row>
    <row r="999" ht="24" spans="1:10">
      <c r="A999" s="52"/>
      <c r="B999" s="53" t="s">
        <v>2666</v>
      </c>
      <c r="C999" s="53" t="s">
        <v>2667</v>
      </c>
      <c r="D999" s="54"/>
      <c r="E999" s="97" t="s">
        <v>18</v>
      </c>
      <c r="F999" s="70"/>
      <c r="G999" s="64">
        <v>148</v>
      </c>
      <c r="H999" s="65">
        <v>134.5</v>
      </c>
      <c r="I999" s="65">
        <v>122.3</v>
      </c>
      <c r="J999" s="65">
        <v>111.2</v>
      </c>
    </row>
    <row r="1000" ht="36" spans="1:10">
      <c r="A1000" s="52">
        <v>144</v>
      </c>
      <c r="B1000" s="53" t="s">
        <v>2668</v>
      </c>
      <c r="C1000" s="54" t="s">
        <v>2669</v>
      </c>
      <c r="D1000" s="54" t="s">
        <v>2670</v>
      </c>
      <c r="E1000" s="52" t="s">
        <v>37</v>
      </c>
      <c r="F1000" s="54"/>
      <c r="G1000" s="55">
        <v>600</v>
      </c>
      <c r="H1000" s="52">
        <v>545</v>
      </c>
      <c r="I1000" s="52">
        <v>496</v>
      </c>
      <c r="J1000" s="52">
        <v>451</v>
      </c>
    </row>
    <row r="1001" ht="24" spans="1:10">
      <c r="A1001" s="52"/>
      <c r="B1001" s="53" t="s">
        <v>2671</v>
      </c>
      <c r="C1001" s="53" t="s">
        <v>2672</v>
      </c>
      <c r="D1001" s="54"/>
      <c r="E1001" s="52" t="s">
        <v>37</v>
      </c>
      <c r="F1001" s="54"/>
      <c r="G1001" s="55">
        <v>120</v>
      </c>
      <c r="H1001" s="52">
        <v>109.1</v>
      </c>
      <c r="I1001" s="52">
        <v>99.2</v>
      </c>
      <c r="J1001" s="52">
        <v>90.2</v>
      </c>
    </row>
    <row r="1002" ht="24" spans="1:10">
      <c r="A1002" s="52">
        <v>145</v>
      </c>
      <c r="B1002" s="53" t="s">
        <v>2673</v>
      </c>
      <c r="C1002" s="54" t="s">
        <v>2674</v>
      </c>
      <c r="D1002" s="54" t="s">
        <v>2675</v>
      </c>
      <c r="E1002" s="97" t="s">
        <v>18</v>
      </c>
      <c r="F1002" s="54"/>
      <c r="G1002" s="55">
        <v>1200</v>
      </c>
      <c r="H1002" s="52">
        <v>1091</v>
      </c>
      <c r="I1002" s="52">
        <v>992</v>
      </c>
      <c r="J1002" s="52">
        <v>902</v>
      </c>
    </row>
    <row r="1003" ht="24" spans="1:10">
      <c r="A1003" s="52"/>
      <c r="B1003" s="53" t="s">
        <v>2676</v>
      </c>
      <c r="C1003" s="53" t="s">
        <v>2677</v>
      </c>
      <c r="D1003" s="54"/>
      <c r="E1003" s="97" t="s">
        <v>18</v>
      </c>
      <c r="F1003" s="54"/>
      <c r="G1003" s="55">
        <v>240</v>
      </c>
      <c r="H1003" s="52">
        <v>218.2</v>
      </c>
      <c r="I1003" s="52">
        <v>198.3</v>
      </c>
      <c r="J1003" s="52">
        <v>180.3</v>
      </c>
    </row>
    <row r="1004" ht="36" spans="1:10">
      <c r="A1004" s="52">
        <v>146</v>
      </c>
      <c r="B1004" s="53" t="s">
        <v>2678</v>
      </c>
      <c r="C1004" s="54" t="s">
        <v>2679</v>
      </c>
      <c r="D1004" s="54" t="s">
        <v>2680</v>
      </c>
      <c r="E1004" s="97" t="s">
        <v>18</v>
      </c>
      <c r="F1004" s="54"/>
      <c r="G1004" s="55">
        <v>1200</v>
      </c>
      <c r="H1004" s="52">
        <v>1091</v>
      </c>
      <c r="I1004" s="52">
        <v>992</v>
      </c>
      <c r="J1004" s="52">
        <v>902</v>
      </c>
    </row>
    <row r="1005" ht="24" spans="1:10">
      <c r="A1005" s="52"/>
      <c r="B1005" s="53" t="s">
        <v>2681</v>
      </c>
      <c r="C1005" s="53" t="s">
        <v>2682</v>
      </c>
      <c r="D1005" s="54"/>
      <c r="E1005" s="97" t="s">
        <v>18</v>
      </c>
      <c r="F1005" s="54"/>
      <c r="G1005" s="55">
        <v>240</v>
      </c>
      <c r="H1005" s="52">
        <v>218.2</v>
      </c>
      <c r="I1005" s="52">
        <v>198.3</v>
      </c>
      <c r="J1005" s="52">
        <v>180.3</v>
      </c>
    </row>
    <row r="1006" ht="36" spans="1:10">
      <c r="A1006" s="52">
        <v>147</v>
      </c>
      <c r="B1006" s="53" t="s">
        <v>2683</v>
      </c>
      <c r="C1006" s="54" t="s">
        <v>2684</v>
      </c>
      <c r="D1006" s="54" t="s">
        <v>2685</v>
      </c>
      <c r="E1006" s="97" t="s">
        <v>18</v>
      </c>
      <c r="F1006" s="54"/>
      <c r="G1006" s="55">
        <v>1300</v>
      </c>
      <c r="H1006" s="52">
        <v>1182</v>
      </c>
      <c r="I1006" s="52">
        <v>1074</v>
      </c>
      <c r="J1006" s="52">
        <v>977</v>
      </c>
    </row>
    <row r="1007" ht="24" spans="1:10">
      <c r="A1007" s="52"/>
      <c r="B1007" s="53" t="s">
        <v>2686</v>
      </c>
      <c r="C1007" s="53" t="s">
        <v>2687</v>
      </c>
      <c r="D1007" s="54"/>
      <c r="E1007" s="97" t="s">
        <v>18</v>
      </c>
      <c r="F1007" s="54"/>
      <c r="G1007" s="55">
        <v>260</v>
      </c>
      <c r="H1007" s="52">
        <v>236.4</v>
      </c>
      <c r="I1007" s="52">
        <v>214.9</v>
      </c>
      <c r="J1007" s="52">
        <v>195.3</v>
      </c>
    </row>
    <row r="1008" ht="36" spans="1:10">
      <c r="A1008" s="52">
        <v>148</v>
      </c>
      <c r="B1008" s="53" t="s">
        <v>2688</v>
      </c>
      <c r="C1008" s="54" t="s">
        <v>2689</v>
      </c>
      <c r="D1008" s="54" t="s">
        <v>2690</v>
      </c>
      <c r="E1008" s="97" t="s">
        <v>18</v>
      </c>
      <c r="F1008" s="54"/>
      <c r="G1008" s="55">
        <v>2340</v>
      </c>
      <c r="H1008" s="52">
        <v>2127</v>
      </c>
      <c r="I1008" s="52">
        <v>1934</v>
      </c>
      <c r="J1008" s="52">
        <v>1758</v>
      </c>
    </row>
    <row r="1009" ht="24" spans="1:10">
      <c r="A1009" s="52"/>
      <c r="B1009" s="53" t="s">
        <v>2691</v>
      </c>
      <c r="C1009" s="53" t="s">
        <v>2692</v>
      </c>
      <c r="D1009" s="54"/>
      <c r="E1009" s="97" t="s">
        <v>18</v>
      </c>
      <c r="F1009" s="54"/>
      <c r="G1009" s="55">
        <v>468</v>
      </c>
      <c r="H1009" s="52">
        <v>425.5</v>
      </c>
      <c r="I1009" s="52">
        <v>386.8</v>
      </c>
      <c r="J1009" s="52">
        <v>351.6</v>
      </c>
    </row>
    <row r="1010" ht="36" spans="1:10">
      <c r="A1010" s="52">
        <v>149</v>
      </c>
      <c r="B1010" s="53" t="s">
        <v>2693</v>
      </c>
      <c r="C1010" s="54" t="s">
        <v>2694</v>
      </c>
      <c r="D1010" s="54" t="s">
        <v>2695</v>
      </c>
      <c r="E1010" s="97" t="s">
        <v>18</v>
      </c>
      <c r="F1010" s="54"/>
      <c r="G1010" s="55">
        <v>3040</v>
      </c>
      <c r="H1010" s="52">
        <v>2764</v>
      </c>
      <c r="I1010" s="52">
        <v>2512</v>
      </c>
      <c r="J1010" s="52">
        <v>2284</v>
      </c>
    </row>
    <row r="1011" ht="24" spans="1:10">
      <c r="A1011" s="52"/>
      <c r="B1011" s="53" t="s">
        <v>2696</v>
      </c>
      <c r="C1011" s="53" t="s">
        <v>2697</v>
      </c>
      <c r="D1011" s="54"/>
      <c r="E1011" s="97" t="s">
        <v>18</v>
      </c>
      <c r="F1011" s="54"/>
      <c r="G1011" s="55">
        <v>608</v>
      </c>
      <c r="H1011" s="52">
        <v>552.7</v>
      </c>
      <c r="I1011" s="52">
        <v>502.5</v>
      </c>
      <c r="J1011" s="52">
        <v>456.8</v>
      </c>
    </row>
    <row r="1012" ht="36" spans="1:10">
      <c r="A1012" s="52">
        <v>150</v>
      </c>
      <c r="B1012" s="53" t="s">
        <v>2698</v>
      </c>
      <c r="C1012" s="54" t="s">
        <v>2699</v>
      </c>
      <c r="D1012" s="54" t="s">
        <v>2700</v>
      </c>
      <c r="E1012" s="97" t="s">
        <v>18</v>
      </c>
      <c r="F1012" s="54"/>
      <c r="G1012" s="55">
        <v>3826</v>
      </c>
      <c r="H1012" s="52">
        <v>3478</v>
      </c>
      <c r="I1012" s="52">
        <v>3162</v>
      </c>
      <c r="J1012" s="52">
        <v>2875</v>
      </c>
    </row>
    <row r="1013" ht="24" spans="1:10">
      <c r="A1013" s="52"/>
      <c r="B1013" s="53" t="s">
        <v>2701</v>
      </c>
      <c r="C1013" s="53" t="s">
        <v>2702</v>
      </c>
      <c r="D1013" s="54"/>
      <c r="E1013" s="97" t="s">
        <v>18</v>
      </c>
      <c r="F1013" s="54"/>
      <c r="G1013" s="55">
        <v>765</v>
      </c>
      <c r="H1013" s="52">
        <v>695.5</v>
      </c>
      <c r="I1013" s="52">
        <v>632.2</v>
      </c>
      <c r="J1013" s="52">
        <v>574.8</v>
      </c>
    </row>
    <row r="1014" ht="36" spans="1:10">
      <c r="A1014" s="52">
        <v>151</v>
      </c>
      <c r="B1014" s="53" t="s">
        <v>2703</v>
      </c>
      <c r="C1014" s="54" t="s">
        <v>2704</v>
      </c>
      <c r="D1014" s="54" t="s">
        <v>2705</v>
      </c>
      <c r="E1014" s="97" t="s">
        <v>18</v>
      </c>
      <c r="F1014" s="54"/>
      <c r="G1014" s="55">
        <v>3000</v>
      </c>
      <c r="H1014" s="52">
        <v>2727</v>
      </c>
      <c r="I1014" s="52">
        <v>2479</v>
      </c>
      <c r="J1014" s="52">
        <v>2254</v>
      </c>
    </row>
    <row r="1015" ht="24" spans="1:10">
      <c r="A1015" s="52"/>
      <c r="B1015" s="53" t="s">
        <v>2706</v>
      </c>
      <c r="C1015" s="53" t="s">
        <v>2707</v>
      </c>
      <c r="D1015" s="54"/>
      <c r="E1015" s="97" t="s">
        <v>18</v>
      </c>
      <c r="F1015" s="54"/>
      <c r="G1015" s="55">
        <v>600</v>
      </c>
      <c r="H1015" s="52">
        <v>545.5</v>
      </c>
      <c r="I1015" s="52">
        <v>495.9</v>
      </c>
      <c r="J1015" s="52">
        <v>450.8</v>
      </c>
    </row>
    <row r="1016" ht="36" spans="1:10">
      <c r="A1016" s="52">
        <v>152</v>
      </c>
      <c r="B1016" s="53" t="s">
        <v>2708</v>
      </c>
      <c r="C1016" s="54" t="s">
        <v>2709</v>
      </c>
      <c r="D1016" s="54" t="s">
        <v>2710</v>
      </c>
      <c r="E1016" s="97" t="s">
        <v>18</v>
      </c>
      <c r="F1016" s="54" t="s">
        <v>2711</v>
      </c>
      <c r="G1016" s="55">
        <v>3900</v>
      </c>
      <c r="H1016" s="52">
        <v>3545</v>
      </c>
      <c r="I1016" s="52">
        <v>3223</v>
      </c>
      <c r="J1016" s="52">
        <v>2930</v>
      </c>
    </row>
    <row r="1017" ht="24" spans="1:10">
      <c r="A1017" s="52"/>
      <c r="B1017" s="53" t="s">
        <v>2712</v>
      </c>
      <c r="C1017" s="53" t="s">
        <v>2713</v>
      </c>
      <c r="D1017" s="54"/>
      <c r="E1017" s="97" t="s">
        <v>18</v>
      </c>
      <c r="F1017" s="54"/>
      <c r="G1017" s="55">
        <v>780</v>
      </c>
      <c r="H1017" s="52">
        <v>709.1</v>
      </c>
      <c r="I1017" s="52">
        <v>644.6</v>
      </c>
      <c r="J1017" s="52">
        <v>586</v>
      </c>
    </row>
    <row r="1018" ht="36" spans="1:10">
      <c r="A1018" s="52">
        <v>153</v>
      </c>
      <c r="B1018" s="53" t="s">
        <v>2714</v>
      </c>
      <c r="C1018" s="54" t="s">
        <v>2715</v>
      </c>
      <c r="D1018" s="54" t="s">
        <v>2716</v>
      </c>
      <c r="E1018" s="52" t="s">
        <v>18</v>
      </c>
      <c r="F1018" s="54" t="s">
        <v>2717</v>
      </c>
      <c r="G1018" s="55">
        <v>3050</v>
      </c>
      <c r="H1018" s="52">
        <v>2773</v>
      </c>
      <c r="I1018" s="52">
        <v>2521</v>
      </c>
      <c r="J1018" s="52">
        <v>2292</v>
      </c>
    </row>
    <row r="1019" ht="24" spans="1:10">
      <c r="A1019" s="52"/>
      <c r="B1019" s="53" t="s">
        <v>2718</v>
      </c>
      <c r="C1019" s="53" t="s">
        <v>2719</v>
      </c>
      <c r="D1019" s="54"/>
      <c r="E1019" s="52" t="s">
        <v>18</v>
      </c>
      <c r="F1019" s="54"/>
      <c r="G1019" s="55">
        <v>610</v>
      </c>
      <c r="H1019" s="52">
        <v>554.5</v>
      </c>
      <c r="I1019" s="52">
        <v>504.1</v>
      </c>
      <c r="J1019" s="52">
        <v>458.3</v>
      </c>
    </row>
    <row r="1020" ht="36" spans="1:10">
      <c r="A1020" s="52">
        <v>154</v>
      </c>
      <c r="B1020" s="53" t="s">
        <v>2720</v>
      </c>
      <c r="C1020" s="54" t="s">
        <v>2721</v>
      </c>
      <c r="D1020" s="54" t="s">
        <v>2722</v>
      </c>
      <c r="E1020" s="97" t="s">
        <v>18</v>
      </c>
      <c r="F1020" s="54"/>
      <c r="G1020" s="55">
        <v>2470</v>
      </c>
      <c r="H1020" s="52">
        <v>2245</v>
      </c>
      <c r="I1020" s="52">
        <v>2041</v>
      </c>
      <c r="J1020" s="52">
        <v>1856</v>
      </c>
    </row>
    <row r="1021" ht="24" spans="1:10">
      <c r="A1021" s="52"/>
      <c r="B1021" s="53" t="s">
        <v>2723</v>
      </c>
      <c r="C1021" s="53" t="s">
        <v>2724</v>
      </c>
      <c r="D1021" s="54"/>
      <c r="E1021" s="52" t="s">
        <v>18</v>
      </c>
      <c r="F1021" s="54"/>
      <c r="G1021" s="55">
        <v>494</v>
      </c>
      <c r="H1021" s="52">
        <v>449.1</v>
      </c>
      <c r="I1021" s="52">
        <v>408.3</v>
      </c>
      <c r="J1021" s="52">
        <v>371.1</v>
      </c>
    </row>
    <row r="1022" ht="36" spans="1:10">
      <c r="A1022" s="52">
        <v>155</v>
      </c>
      <c r="B1022" s="53" t="s">
        <v>2725</v>
      </c>
      <c r="C1022" s="54" t="s">
        <v>2726</v>
      </c>
      <c r="D1022" s="54" t="s">
        <v>2727</v>
      </c>
      <c r="E1022" s="52" t="s">
        <v>18</v>
      </c>
      <c r="F1022" s="70"/>
      <c r="G1022" s="64">
        <v>2518</v>
      </c>
      <c r="H1022" s="65">
        <v>2289</v>
      </c>
      <c r="I1022" s="65">
        <v>2081</v>
      </c>
      <c r="J1022" s="65">
        <v>1892</v>
      </c>
    </row>
    <row r="1023" ht="24" spans="1:10">
      <c r="A1023" s="52"/>
      <c r="B1023" s="53" t="s">
        <v>2728</v>
      </c>
      <c r="C1023" s="53" t="s">
        <v>2729</v>
      </c>
      <c r="D1023" s="54"/>
      <c r="E1023" s="52" t="s">
        <v>18</v>
      </c>
      <c r="F1023" s="70"/>
      <c r="G1023" s="64">
        <v>503</v>
      </c>
      <c r="H1023" s="65">
        <v>457.3</v>
      </c>
      <c r="I1023" s="65">
        <v>415.7</v>
      </c>
      <c r="J1023" s="65">
        <v>377.9</v>
      </c>
    </row>
    <row r="1024" ht="36" spans="1:10">
      <c r="A1024" s="52">
        <v>156</v>
      </c>
      <c r="B1024" s="53" t="s">
        <v>2730</v>
      </c>
      <c r="C1024" s="54" t="s">
        <v>2731</v>
      </c>
      <c r="D1024" s="54" t="s">
        <v>2732</v>
      </c>
      <c r="E1024" s="52" t="s">
        <v>18</v>
      </c>
      <c r="F1024" s="70"/>
      <c r="G1024" s="64">
        <v>2280</v>
      </c>
      <c r="H1024" s="65">
        <v>2073</v>
      </c>
      <c r="I1024" s="65">
        <v>1884</v>
      </c>
      <c r="J1024" s="65">
        <v>1713</v>
      </c>
    </row>
    <row r="1025" ht="24" spans="1:10">
      <c r="A1025" s="52"/>
      <c r="B1025" s="53" t="s">
        <v>2733</v>
      </c>
      <c r="C1025" s="53" t="s">
        <v>2734</v>
      </c>
      <c r="D1025" s="54"/>
      <c r="E1025" s="97" t="s">
        <v>18</v>
      </c>
      <c r="F1025" s="70"/>
      <c r="G1025" s="64">
        <v>456</v>
      </c>
      <c r="H1025" s="65">
        <v>414.5</v>
      </c>
      <c r="I1025" s="65">
        <v>376.9</v>
      </c>
      <c r="J1025" s="65">
        <v>342.6</v>
      </c>
    </row>
    <row r="1026" ht="36" spans="1:10">
      <c r="A1026" s="52">
        <v>157</v>
      </c>
      <c r="B1026" s="53" t="s">
        <v>2735</v>
      </c>
      <c r="C1026" s="54" t="s">
        <v>2736</v>
      </c>
      <c r="D1026" s="54" t="s">
        <v>2737</v>
      </c>
      <c r="E1026" s="97" t="s">
        <v>18</v>
      </c>
      <c r="F1026" s="54"/>
      <c r="G1026" s="64">
        <v>3580</v>
      </c>
      <c r="H1026" s="65">
        <v>3255</v>
      </c>
      <c r="I1026" s="65">
        <v>2959</v>
      </c>
      <c r="J1026" s="65">
        <v>2690</v>
      </c>
    </row>
    <row r="1027" ht="24" spans="1:10">
      <c r="A1027" s="52"/>
      <c r="B1027" s="53" t="s">
        <v>2738</v>
      </c>
      <c r="C1027" s="53" t="s">
        <v>2739</v>
      </c>
      <c r="D1027" s="54"/>
      <c r="E1027" s="52" t="s">
        <v>18</v>
      </c>
      <c r="F1027" s="54"/>
      <c r="G1027" s="64">
        <v>716</v>
      </c>
      <c r="H1027" s="65">
        <v>650.9</v>
      </c>
      <c r="I1027" s="65">
        <v>591.7</v>
      </c>
      <c r="J1027" s="65">
        <v>537.9</v>
      </c>
    </row>
    <row r="1028" ht="36" spans="1:10">
      <c r="A1028" s="52">
        <v>158</v>
      </c>
      <c r="B1028" s="53" t="s">
        <v>2740</v>
      </c>
      <c r="C1028" s="54" t="s">
        <v>2741</v>
      </c>
      <c r="D1028" s="54" t="s">
        <v>2742</v>
      </c>
      <c r="E1028" s="52" t="s">
        <v>18</v>
      </c>
      <c r="F1028" s="54"/>
      <c r="G1028" s="64">
        <v>1680</v>
      </c>
      <c r="H1028" s="65">
        <v>1527</v>
      </c>
      <c r="I1028" s="65">
        <v>1388</v>
      </c>
      <c r="J1028" s="65">
        <v>1262</v>
      </c>
    </row>
    <row r="1029" ht="24" spans="1:10">
      <c r="A1029" s="52"/>
      <c r="B1029" s="53" t="s">
        <v>2743</v>
      </c>
      <c r="C1029" s="53" t="s">
        <v>2744</v>
      </c>
      <c r="D1029" s="54"/>
      <c r="E1029" s="97" t="s">
        <v>18</v>
      </c>
      <c r="F1029" s="54"/>
      <c r="G1029" s="64">
        <v>336</v>
      </c>
      <c r="H1029" s="65">
        <v>305.5</v>
      </c>
      <c r="I1029" s="65">
        <v>277.7</v>
      </c>
      <c r="J1029" s="65">
        <v>252.4</v>
      </c>
    </row>
    <row r="1030" ht="24" spans="1:10">
      <c r="A1030" s="52">
        <v>159</v>
      </c>
      <c r="B1030" s="53" t="s">
        <v>2745</v>
      </c>
      <c r="C1030" s="54" t="s">
        <v>2746</v>
      </c>
      <c r="D1030" s="54" t="s">
        <v>2747</v>
      </c>
      <c r="E1030" s="97" t="s">
        <v>18</v>
      </c>
      <c r="F1030" s="54"/>
      <c r="G1030" s="55">
        <v>1600</v>
      </c>
      <c r="H1030" s="52">
        <v>1455</v>
      </c>
      <c r="I1030" s="52">
        <v>1322</v>
      </c>
      <c r="J1030" s="52">
        <v>1202</v>
      </c>
    </row>
    <row r="1031" ht="24" spans="1:10">
      <c r="A1031" s="52"/>
      <c r="B1031" s="53" t="s">
        <v>2748</v>
      </c>
      <c r="C1031" s="53" t="s">
        <v>2749</v>
      </c>
      <c r="D1031" s="54"/>
      <c r="E1031" s="97" t="s">
        <v>18</v>
      </c>
      <c r="F1031" s="71"/>
      <c r="G1031" s="55">
        <v>320</v>
      </c>
      <c r="H1031" s="52">
        <v>290.9</v>
      </c>
      <c r="I1031" s="52">
        <v>264.5</v>
      </c>
      <c r="J1031" s="52">
        <v>240.4</v>
      </c>
    </row>
    <row r="1032" ht="36" spans="1:10">
      <c r="A1032" s="52">
        <v>160</v>
      </c>
      <c r="B1032" s="53" t="s">
        <v>2750</v>
      </c>
      <c r="C1032" s="54" t="s">
        <v>2751</v>
      </c>
      <c r="D1032" s="54" t="s">
        <v>2752</v>
      </c>
      <c r="E1032" s="97" t="s">
        <v>18</v>
      </c>
      <c r="F1032" s="71"/>
      <c r="G1032" s="55">
        <v>530</v>
      </c>
      <c r="H1032" s="52">
        <v>482</v>
      </c>
      <c r="I1032" s="52">
        <v>438</v>
      </c>
      <c r="J1032" s="52">
        <v>398</v>
      </c>
    </row>
    <row r="1033" ht="24" spans="1:10">
      <c r="A1033" s="52"/>
      <c r="B1033" s="53" t="s">
        <v>2753</v>
      </c>
      <c r="C1033" s="53" t="s">
        <v>2754</v>
      </c>
      <c r="D1033" s="54"/>
      <c r="E1033" s="97" t="s">
        <v>18</v>
      </c>
      <c r="F1033" s="71"/>
      <c r="G1033" s="55">
        <v>106</v>
      </c>
      <c r="H1033" s="52">
        <v>96.4</v>
      </c>
      <c r="I1033" s="52">
        <v>87.6</v>
      </c>
      <c r="J1033" s="52">
        <v>79.6</v>
      </c>
    </row>
    <row r="1034" ht="36" spans="1:10">
      <c r="A1034" s="56"/>
      <c r="B1034" s="53" t="s">
        <v>2755</v>
      </c>
      <c r="C1034" s="56" t="s">
        <v>2756</v>
      </c>
      <c r="D1034" s="54"/>
      <c r="E1034" s="52" t="s">
        <v>18</v>
      </c>
      <c r="F1034" s="54" t="s">
        <v>2757</v>
      </c>
      <c r="G1034" s="67">
        <f>G1032</f>
        <v>530</v>
      </c>
      <c r="H1034" s="68">
        <v>482</v>
      </c>
      <c r="I1034" s="68">
        <v>438</v>
      </c>
      <c r="J1034" s="68">
        <v>398</v>
      </c>
    </row>
    <row r="1035" ht="36" spans="1:10">
      <c r="A1035" s="52">
        <v>161</v>
      </c>
      <c r="B1035" s="53" t="s">
        <v>2758</v>
      </c>
      <c r="C1035" s="54" t="s">
        <v>2759</v>
      </c>
      <c r="D1035" s="54" t="s">
        <v>2760</v>
      </c>
      <c r="E1035" s="97" t="s">
        <v>18</v>
      </c>
      <c r="F1035" s="54"/>
      <c r="G1035" s="55">
        <v>620</v>
      </c>
      <c r="H1035" s="52">
        <v>564</v>
      </c>
      <c r="I1035" s="52">
        <v>512</v>
      </c>
      <c r="J1035" s="52">
        <v>466</v>
      </c>
    </row>
    <row r="1036" ht="24" spans="1:10">
      <c r="A1036" s="52"/>
      <c r="B1036" s="98" t="s">
        <v>2761</v>
      </c>
      <c r="C1036" s="53" t="s">
        <v>2762</v>
      </c>
      <c r="D1036" s="54"/>
      <c r="E1036" s="52" t="s">
        <v>18</v>
      </c>
      <c r="F1036" s="54"/>
      <c r="G1036" s="55">
        <v>124</v>
      </c>
      <c r="H1036" s="52">
        <v>112.7</v>
      </c>
      <c r="I1036" s="52">
        <v>102.5</v>
      </c>
      <c r="J1036" s="52">
        <v>93.2</v>
      </c>
    </row>
    <row r="1037" ht="24" spans="1:10">
      <c r="A1037" s="52">
        <v>162</v>
      </c>
      <c r="B1037" s="53" t="s">
        <v>2763</v>
      </c>
      <c r="C1037" s="54" t="s">
        <v>2764</v>
      </c>
      <c r="D1037" s="54" t="s">
        <v>2765</v>
      </c>
      <c r="E1037" s="97" t="s">
        <v>18</v>
      </c>
      <c r="F1037" s="54"/>
      <c r="G1037" s="55">
        <v>1060</v>
      </c>
      <c r="H1037" s="52">
        <v>964</v>
      </c>
      <c r="I1037" s="52">
        <v>876</v>
      </c>
      <c r="J1037" s="52">
        <v>796</v>
      </c>
    </row>
    <row r="1038" ht="24" spans="1:10">
      <c r="A1038" s="52"/>
      <c r="B1038" s="53" t="s">
        <v>2766</v>
      </c>
      <c r="C1038" s="53" t="s">
        <v>2767</v>
      </c>
      <c r="D1038" s="54"/>
      <c r="E1038" s="97" t="s">
        <v>18</v>
      </c>
      <c r="F1038" s="54"/>
      <c r="G1038" s="55">
        <v>212</v>
      </c>
      <c r="H1038" s="52">
        <v>192.7</v>
      </c>
      <c r="I1038" s="52">
        <v>175.2</v>
      </c>
      <c r="J1038" s="52">
        <v>159.3</v>
      </c>
    </row>
    <row r="1039" ht="36" spans="1:10">
      <c r="A1039" s="52">
        <v>163</v>
      </c>
      <c r="B1039" s="53" t="s">
        <v>2768</v>
      </c>
      <c r="C1039" s="54" t="s">
        <v>2769</v>
      </c>
      <c r="D1039" s="54" t="s">
        <v>2770</v>
      </c>
      <c r="E1039" s="52" t="s">
        <v>18</v>
      </c>
      <c r="F1039" s="54"/>
      <c r="G1039" s="55">
        <v>2000</v>
      </c>
      <c r="H1039" s="52">
        <v>1818</v>
      </c>
      <c r="I1039" s="52">
        <v>1653</v>
      </c>
      <c r="J1039" s="52">
        <v>1503</v>
      </c>
    </row>
    <row r="1040" ht="24" spans="1:10">
      <c r="A1040" s="72"/>
      <c r="B1040" s="53" t="s">
        <v>2771</v>
      </c>
      <c r="C1040" s="53" t="s">
        <v>2772</v>
      </c>
      <c r="D1040" s="73"/>
      <c r="E1040" s="97" t="s">
        <v>18</v>
      </c>
      <c r="F1040" s="73"/>
      <c r="G1040" s="74">
        <v>400</v>
      </c>
      <c r="H1040" s="52">
        <v>363.6</v>
      </c>
      <c r="I1040" s="52">
        <v>330.6</v>
      </c>
      <c r="J1040" s="52">
        <v>300.5</v>
      </c>
    </row>
    <row r="1041" ht="36" spans="1:10">
      <c r="A1041" s="72">
        <v>164</v>
      </c>
      <c r="B1041" s="53" t="s">
        <v>2773</v>
      </c>
      <c r="C1041" s="73" t="s">
        <v>2774</v>
      </c>
      <c r="D1041" s="73" t="s">
        <v>2775</v>
      </c>
      <c r="E1041" s="52" t="s">
        <v>18</v>
      </c>
      <c r="F1041" s="73" t="s">
        <v>2776</v>
      </c>
      <c r="G1041" s="74">
        <v>1000</v>
      </c>
      <c r="H1041" s="52">
        <v>909</v>
      </c>
      <c r="I1041" s="52">
        <v>826</v>
      </c>
      <c r="J1041" s="52">
        <v>751</v>
      </c>
    </row>
    <row r="1042" ht="24" spans="1:10">
      <c r="A1042" s="52"/>
      <c r="B1042" s="53" t="s">
        <v>2777</v>
      </c>
      <c r="C1042" s="53" t="s">
        <v>2778</v>
      </c>
      <c r="D1042" s="54"/>
      <c r="E1042" s="97" t="s">
        <v>18</v>
      </c>
      <c r="F1042" s="54"/>
      <c r="G1042" s="55">
        <v>200</v>
      </c>
      <c r="H1042" s="52">
        <v>181.8</v>
      </c>
      <c r="I1042" s="52">
        <v>165.3</v>
      </c>
      <c r="J1042" s="52">
        <v>150.3</v>
      </c>
    </row>
    <row r="1043" ht="381" customHeight="1" spans="1:10">
      <c r="A1043" s="8" t="s">
        <v>2779</v>
      </c>
      <c r="B1043" s="8" t="s">
        <v>2780</v>
      </c>
      <c r="C1043" s="8" t="s">
        <v>2781</v>
      </c>
      <c r="D1043" s="11" t="s">
        <v>2782</v>
      </c>
      <c r="E1043" s="11"/>
      <c r="F1043" s="11"/>
      <c r="G1043" s="23"/>
      <c r="H1043" s="11"/>
      <c r="I1043" s="11"/>
      <c r="J1043" s="11"/>
    </row>
    <row r="1044" ht="36" spans="1:10">
      <c r="A1044" s="52">
        <v>1</v>
      </c>
      <c r="B1044" s="53" t="s">
        <v>2783</v>
      </c>
      <c r="C1044" s="56" t="s">
        <v>2784</v>
      </c>
      <c r="D1044" s="56" t="s">
        <v>2785</v>
      </c>
      <c r="E1044" s="52" t="s">
        <v>18</v>
      </c>
      <c r="F1044" s="54"/>
      <c r="G1044" s="55">
        <v>120</v>
      </c>
      <c r="H1044" s="52">
        <v>109</v>
      </c>
      <c r="I1044" s="52">
        <v>99</v>
      </c>
      <c r="J1044" s="52">
        <v>90</v>
      </c>
    </row>
    <row r="1045" ht="36" spans="1:10">
      <c r="A1045" s="52">
        <v>2</v>
      </c>
      <c r="B1045" s="53" t="s">
        <v>2786</v>
      </c>
      <c r="C1045" s="56" t="s">
        <v>2787</v>
      </c>
      <c r="D1045" s="56" t="s">
        <v>2788</v>
      </c>
      <c r="E1045" s="52" t="s">
        <v>2789</v>
      </c>
      <c r="F1045" s="54" t="s">
        <v>2790</v>
      </c>
      <c r="G1045" s="55">
        <v>320</v>
      </c>
      <c r="H1045" s="52">
        <v>291</v>
      </c>
      <c r="I1045" s="52">
        <v>264</v>
      </c>
      <c r="J1045" s="52">
        <v>240</v>
      </c>
    </row>
    <row r="1046" ht="24" spans="1:10">
      <c r="A1046" s="52"/>
      <c r="B1046" s="53" t="s">
        <v>2791</v>
      </c>
      <c r="C1046" s="53" t="s">
        <v>2792</v>
      </c>
      <c r="D1046" s="56"/>
      <c r="E1046" s="52" t="s">
        <v>2789</v>
      </c>
      <c r="F1046" s="54"/>
      <c r="G1046" s="55">
        <v>64</v>
      </c>
      <c r="H1046" s="52">
        <v>58.2</v>
      </c>
      <c r="I1046" s="52">
        <v>52.9</v>
      </c>
      <c r="J1046" s="52">
        <v>48.1</v>
      </c>
    </row>
    <row r="1047" ht="36" spans="1:10">
      <c r="A1047" s="52">
        <v>3</v>
      </c>
      <c r="B1047" s="53" t="s">
        <v>2793</v>
      </c>
      <c r="C1047" s="56" t="s">
        <v>2794</v>
      </c>
      <c r="D1047" s="56" t="s">
        <v>2795</v>
      </c>
      <c r="E1047" s="52" t="s">
        <v>2789</v>
      </c>
      <c r="F1047" s="54" t="s">
        <v>2790</v>
      </c>
      <c r="G1047" s="55">
        <v>410</v>
      </c>
      <c r="H1047" s="52">
        <v>373</v>
      </c>
      <c r="I1047" s="52">
        <v>339</v>
      </c>
      <c r="J1047" s="52">
        <v>308</v>
      </c>
    </row>
    <row r="1048" ht="24" spans="1:10">
      <c r="A1048" s="52"/>
      <c r="B1048" s="53" t="s">
        <v>2796</v>
      </c>
      <c r="C1048" s="53" t="s">
        <v>2797</v>
      </c>
      <c r="D1048" s="56"/>
      <c r="E1048" s="52" t="s">
        <v>2789</v>
      </c>
      <c r="F1048" s="54"/>
      <c r="G1048" s="55">
        <v>82</v>
      </c>
      <c r="H1048" s="52">
        <v>74.5</v>
      </c>
      <c r="I1048" s="52">
        <v>67.8</v>
      </c>
      <c r="J1048" s="52">
        <v>61.6</v>
      </c>
    </row>
    <row r="1049" ht="36" spans="1:10">
      <c r="A1049" s="52">
        <v>4</v>
      </c>
      <c r="B1049" s="53" t="s">
        <v>2798</v>
      </c>
      <c r="C1049" s="56" t="s">
        <v>2799</v>
      </c>
      <c r="D1049" s="56" t="s">
        <v>2800</v>
      </c>
      <c r="E1049" s="52" t="s">
        <v>2789</v>
      </c>
      <c r="F1049" s="54" t="s">
        <v>2790</v>
      </c>
      <c r="G1049" s="55">
        <v>510</v>
      </c>
      <c r="H1049" s="52">
        <v>464</v>
      </c>
      <c r="I1049" s="52">
        <v>421</v>
      </c>
      <c r="J1049" s="52">
        <v>383</v>
      </c>
    </row>
    <row r="1050" ht="24" spans="1:10">
      <c r="A1050" s="52"/>
      <c r="B1050" s="53" t="s">
        <v>2801</v>
      </c>
      <c r="C1050" s="53" t="s">
        <v>2802</v>
      </c>
      <c r="D1050" s="56"/>
      <c r="E1050" s="52" t="s">
        <v>2789</v>
      </c>
      <c r="F1050" s="54"/>
      <c r="G1050" s="55">
        <v>102</v>
      </c>
      <c r="H1050" s="52">
        <v>92.7</v>
      </c>
      <c r="I1050" s="52">
        <v>84.3</v>
      </c>
      <c r="J1050" s="52">
        <v>76.6</v>
      </c>
    </row>
    <row r="1051" ht="36" spans="1:10">
      <c r="A1051" s="52">
        <v>5</v>
      </c>
      <c r="B1051" s="53" t="s">
        <v>2803</v>
      </c>
      <c r="C1051" s="56" t="s">
        <v>2804</v>
      </c>
      <c r="D1051" s="56" t="s">
        <v>2805</v>
      </c>
      <c r="E1051" s="52" t="s">
        <v>2789</v>
      </c>
      <c r="F1051" s="54" t="s">
        <v>2806</v>
      </c>
      <c r="G1051" s="55">
        <v>610</v>
      </c>
      <c r="H1051" s="52">
        <v>555</v>
      </c>
      <c r="I1051" s="52">
        <v>504</v>
      </c>
      <c r="J1051" s="52">
        <v>458</v>
      </c>
    </row>
    <row r="1052" ht="36" spans="1:10">
      <c r="A1052" s="52"/>
      <c r="B1052" s="53" t="s">
        <v>2807</v>
      </c>
      <c r="C1052" s="53" t="s">
        <v>2808</v>
      </c>
      <c r="D1052" s="56"/>
      <c r="E1052" s="52" t="s">
        <v>2789</v>
      </c>
      <c r="F1052" s="54"/>
      <c r="G1052" s="55">
        <v>122</v>
      </c>
      <c r="H1052" s="52">
        <v>110.9</v>
      </c>
      <c r="I1052" s="52">
        <v>100.8</v>
      </c>
      <c r="J1052" s="52">
        <v>91.7</v>
      </c>
    </row>
    <row r="1053" ht="24" spans="1:10">
      <c r="A1053" s="52">
        <v>6</v>
      </c>
      <c r="B1053" s="53" t="s">
        <v>2809</v>
      </c>
      <c r="C1053" s="56" t="s">
        <v>2810</v>
      </c>
      <c r="D1053" s="56" t="s">
        <v>2811</v>
      </c>
      <c r="E1053" s="52" t="s">
        <v>2789</v>
      </c>
      <c r="F1053" s="70"/>
      <c r="G1053" s="64">
        <v>113</v>
      </c>
      <c r="H1053" s="65">
        <v>103</v>
      </c>
      <c r="I1053" s="65">
        <v>93</v>
      </c>
      <c r="J1053" s="65">
        <v>85</v>
      </c>
    </row>
    <row r="1054" ht="36" spans="1:10">
      <c r="A1054" s="52">
        <v>7</v>
      </c>
      <c r="B1054" s="53" t="s">
        <v>2812</v>
      </c>
      <c r="C1054" s="56" t="s">
        <v>2813</v>
      </c>
      <c r="D1054" s="56" t="s">
        <v>2814</v>
      </c>
      <c r="E1054" s="52" t="s">
        <v>2422</v>
      </c>
      <c r="F1054" s="54" t="s">
        <v>2815</v>
      </c>
      <c r="G1054" s="55">
        <v>470</v>
      </c>
      <c r="H1054" s="52">
        <v>427</v>
      </c>
      <c r="I1054" s="52">
        <v>388</v>
      </c>
      <c r="J1054" s="52">
        <v>353</v>
      </c>
    </row>
    <row r="1055" ht="24" spans="1:10">
      <c r="A1055" s="52"/>
      <c r="B1055" s="53" t="s">
        <v>2816</v>
      </c>
      <c r="C1055" s="53" t="s">
        <v>2817</v>
      </c>
      <c r="D1055" s="56"/>
      <c r="E1055" s="52" t="s">
        <v>2422</v>
      </c>
      <c r="F1055" s="54"/>
      <c r="G1055" s="55">
        <v>94</v>
      </c>
      <c r="H1055" s="52">
        <v>85.5</v>
      </c>
      <c r="I1055" s="52">
        <v>77.7</v>
      </c>
      <c r="J1055" s="52">
        <v>70.6</v>
      </c>
    </row>
    <row r="1056" ht="24" spans="1:10">
      <c r="A1056" s="52">
        <v>8</v>
      </c>
      <c r="B1056" s="53" t="s">
        <v>2818</v>
      </c>
      <c r="C1056" s="56" t="s">
        <v>2819</v>
      </c>
      <c r="D1056" s="56" t="s">
        <v>2820</v>
      </c>
      <c r="E1056" s="52" t="s">
        <v>2422</v>
      </c>
      <c r="F1056" s="54" t="s">
        <v>2815</v>
      </c>
      <c r="G1056" s="55">
        <v>110</v>
      </c>
      <c r="H1056" s="52">
        <v>100</v>
      </c>
      <c r="I1056" s="52">
        <v>91</v>
      </c>
      <c r="J1056" s="52">
        <v>83</v>
      </c>
    </row>
    <row r="1057" ht="36" spans="1:10">
      <c r="A1057" s="52">
        <v>9</v>
      </c>
      <c r="B1057" s="53" t="s">
        <v>2821</v>
      </c>
      <c r="C1057" s="56" t="s">
        <v>2822</v>
      </c>
      <c r="D1057" s="56" t="s">
        <v>2823</v>
      </c>
      <c r="E1057" s="52" t="s">
        <v>665</v>
      </c>
      <c r="F1057" s="54"/>
      <c r="G1057" s="55">
        <v>24.3</v>
      </c>
      <c r="H1057" s="52">
        <v>22.1</v>
      </c>
      <c r="I1057" s="52">
        <v>20.1</v>
      </c>
      <c r="J1057" s="52">
        <v>18.3</v>
      </c>
    </row>
    <row r="1058" ht="48" spans="1:10">
      <c r="A1058" s="52">
        <v>10</v>
      </c>
      <c r="B1058" s="53" t="s">
        <v>2824</v>
      </c>
      <c r="C1058" s="56" t="s">
        <v>2825</v>
      </c>
      <c r="D1058" s="56" t="s">
        <v>2826</v>
      </c>
      <c r="E1058" s="52" t="s">
        <v>18</v>
      </c>
      <c r="F1058" s="54"/>
      <c r="G1058" s="55">
        <v>5020</v>
      </c>
      <c r="H1058" s="52">
        <v>4564</v>
      </c>
      <c r="I1058" s="52">
        <v>4149</v>
      </c>
      <c r="J1058" s="52">
        <v>3772</v>
      </c>
    </row>
    <row r="1059" ht="36" spans="1:10">
      <c r="A1059" s="52"/>
      <c r="B1059" s="53" t="s">
        <v>2827</v>
      </c>
      <c r="C1059" s="53" t="s">
        <v>2828</v>
      </c>
      <c r="D1059" s="56"/>
      <c r="E1059" s="52" t="s">
        <v>18</v>
      </c>
      <c r="F1059" s="54"/>
      <c r="G1059" s="55">
        <v>1004</v>
      </c>
      <c r="H1059" s="52">
        <v>912.7</v>
      </c>
      <c r="I1059" s="52">
        <v>829.8</v>
      </c>
      <c r="J1059" s="52">
        <v>754.3</v>
      </c>
    </row>
    <row r="1060" ht="48" spans="1:10">
      <c r="A1060" s="52">
        <v>11</v>
      </c>
      <c r="B1060" s="53" t="s">
        <v>2829</v>
      </c>
      <c r="C1060" s="56" t="s">
        <v>2830</v>
      </c>
      <c r="D1060" s="56" t="s">
        <v>2831</v>
      </c>
      <c r="E1060" s="52" t="s">
        <v>18</v>
      </c>
      <c r="F1060" s="54" t="s">
        <v>2832</v>
      </c>
      <c r="G1060" s="55">
        <v>8030</v>
      </c>
      <c r="H1060" s="52">
        <v>7300</v>
      </c>
      <c r="I1060" s="52">
        <v>6636</v>
      </c>
      <c r="J1060" s="52">
        <v>6033</v>
      </c>
    </row>
    <row r="1061" ht="36" spans="1:10">
      <c r="A1061" s="52"/>
      <c r="B1061" s="53" t="s">
        <v>2833</v>
      </c>
      <c r="C1061" s="53" t="s">
        <v>2834</v>
      </c>
      <c r="D1061" s="56"/>
      <c r="E1061" s="52" t="s">
        <v>18</v>
      </c>
      <c r="F1061" s="54"/>
      <c r="G1061" s="55">
        <v>1606</v>
      </c>
      <c r="H1061" s="52">
        <v>1460</v>
      </c>
      <c r="I1061" s="52">
        <v>1327.3</v>
      </c>
      <c r="J1061" s="52">
        <v>1206.6</v>
      </c>
    </row>
    <row r="1062" ht="36" spans="1:10">
      <c r="A1062" s="52">
        <v>12</v>
      </c>
      <c r="B1062" s="53" t="s">
        <v>2835</v>
      </c>
      <c r="C1062" s="56" t="s">
        <v>2836</v>
      </c>
      <c r="D1062" s="56" t="s">
        <v>2837</v>
      </c>
      <c r="E1062" s="52" t="s">
        <v>18</v>
      </c>
      <c r="F1062" s="54" t="s">
        <v>2838</v>
      </c>
      <c r="G1062" s="55">
        <v>4800</v>
      </c>
      <c r="H1062" s="52">
        <v>4364</v>
      </c>
      <c r="I1062" s="52">
        <v>3967</v>
      </c>
      <c r="J1062" s="52">
        <v>3606</v>
      </c>
    </row>
    <row r="1063" ht="24" spans="1:10">
      <c r="A1063" s="52"/>
      <c r="B1063" s="53" t="s">
        <v>2839</v>
      </c>
      <c r="C1063" s="53" t="s">
        <v>2840</v>
      </c>
      <c r="D1063" s="56"/>
      <c r="E1063" s="52" t="s">
        <v>18</v>
      </c>
      <c r="F1063" s="54"/>
      <c r="G1063" s="55">
        <v>960</v>
      </c>
      <c r="H1063" s="52">
        <v>872.7</v>
      </c>
      <c r="I1063" s="52">
        <v>793.4</v>
      </c>
      <c r="J1063" s="52">
        <v>721.3</v>
      </c>
    </row>
    <row r="1064" ht="60" spans="1:10">
      <c r="A1064" s="52">
        <v>13</v>
      </c>
      <c r="B1064" s="53" t="s">
        <v>2841</v>
      </c>
      <c r="C1064" s="56" t="s">
        <v>2842</v>
      </c>
      <c r="D1064" s="56" t="s">
        <v>2843</v>
      </c>
      <c r="E1064" s="52" t="s">
        <v>18</v>
      </c>
      <c r="F1064" s="54" t="s">
        <v>2844</v>
      </c>
      <c r="G1064" s="55">
        <f>G1062*1.6</f>
        <v>7680</v>
      </c>
      <c r="H1064" s="52">
        <v>6982</v>
      </c>
      <c r="I1064" s="52">
        <v>6347</v>
      </c>
      <c r="J1064" s="52">
        <v>5770</v>
      </c>
    </row>
    <row r="1065" ht="24" spans="1:10">
      <c r="A1065" s="52"/>
      <c r="B1065" s="53" t="s">
        <v>2845</v>
      </c>
      <c r="C1065" s="53" t="s">
        <v>2846</v>
      </c>
      <c r="D1065" s="56"/>
      <c r="E1065" s="52" t="s">
        <v>18</v>
      </c>
      <c r="F1065" s="54"/>
      <c r="G1065" s="55">
        <v>1536</v>
      </c>
      <c r="H1065" s="52">
        <v>1396.4</v>
      </c>
      <c r="I1065" s="52">
        <v>1269.4</v>
      </c>
      <c r="J1065" s="52">
        <v>1154</v>
      </c>
    </row>
    <row r="1066" ht="48" spans="1:10">
      <c r="A1066" s="52">
        <v>14</v>
      </c>
      <c r="B1066" s="53" t="s">
        <v>2847</v>
      </c>
      <c r="C1066" s="56" t="s">
        <v>2848</v>
      </c>
      <c r="D1066" s="56" t="s">
        <v>2849</v>
      </c>
      <c r="E1066" s="52" t="s">
        <v>18</v>
      </c>
      <c r="F1066" s="54" t="s">
        <v>2850</v>
      </c>
      <c r="G1066" s="55">
        <v>5200</v>
      </c>
      <c r="H1066" s="52">
        <v>4727</v>
      </c>
      <c r="I1066" s="52">
        <v>4298</v>
      </c>
      <c r="J1066" s="52">
        <v>3907</v>
      </c>
    </row>
    <row r="1067" ht="36" spans="1:10">
      <c r="A1067" s="52"/>
      <c r="B1067" s="53" t="s">
        <v>2851</v>
      </c>
      <c r="C1067" s="53" t="s">
        <v>2852</v>
      </c>
      <c r="D1067" s="56"/>
      <c r="E1067" s="52" t="s">
        <v>18</v>
      </c>
      <c r="F1067" s="54"/>
      <c r="G1067" s="55">
        <v>1040</v>
      </c>
      <c r="H1067" s="52">
        <v>945.5</v>
      </c>
      <c r="I1067" s="52">
        <v>859.5</v>
      </c>
      <c r="J1067" s="52">
        <v>781.4</v>
      </c>
    </row>
    <row r="1068" ht="48" spans="1:10">
      <c r="A1068" s="52">
        <v>15</v>
      </c>
      <c r="B1068" s="53" t="s">
        <v>2853</v>
      </c>
      <c r="C1068" s="56" t="s">
        <v>2854</v>
      </c>
      <c r="D1068" s="56" t="s">
        <v>2855</v>
      </c>
      <c r="E1068" s="52" t="s">
        <v>18</v>
      </c>
      <c r="F1068" s="54" t="s">
        <v>2856</v>
      </c>
      <c r="G1068" s="55">
        <f>G1066*1.6</f>
        <v>8320</v>
      </c>
      <c r="H1068" s="52">
        <v>7564</v>
      </c>
      <c r="I1068" s="52">
        <v>6876</v>
      </c>
      <c r="J1068" s="52">
        <v>6251</v>
      </c>
    </row>
    <row r="1069" ht="36" spans="1:10">
      <c r="A1069" s="52"/>
      <c r="B1069" s="53" t="s">
        <v>2857</v>
      </c>
      <c r="C1069" s="53" t="s">
        <v>2858</v>
      </c>
      <c r="D1069" s="56"/>
      <c r="E1069" s="52" t="s">
        <v>18</v>
      </c>
      <c r="F1069" s="54"/>
      <c r="G1069" s="55">
        <v>1664</v>
      </c>
      <c r="H1069" s="52">
        <v>1512.7</v>
      </c>
      <c r="I1069" s="52">
        <v>1375.2</v>
      </c>
      <c r="J1069" s="52">
        <v>1250.2</v>
      </c>
    </row>
    <row r="1070" ht="36" spans="1:10">
      <c r="A1070" s="52">
        <v>16</v>
      </c>
      <c r="B1070" s="53" t="s">
        <v>2859</v>
      </c>
      <c r="C1070" s="56" t="s">
        <v>2860</v>
      </c>
      <c r="D1070" s="56" t="s">
        <v>2861</v>
      </c>
      <c r="E1070" s="52" t="s">
        <v>18</v>
      </c>
      <c r="F1070" s="54" t="s">
        <v>2862</v>
      </c>
      <c r="G1070" s="55">
        <v>5000</v>
      </c>
      <c r="H1070" s="52">
        <v>4545</v>
      </c>
      <c r="I1070" s="52">
        <v>4132</v>
      </c>
      <c r="J1070" s="52">
        <v>3757</v>
      </c>
    </row>
    <row r="1071" ht="24" spans="1:10">
      <c r="A1071" s="52"/>
      <c r="B1071" s="53" t="s">
        <v>2863</v>
      </c>
      <c r="C1071" s="53" t="s">
        <v>2864</v>
      </c>
      <c r="D1071" s="56"/>
      <c r="E1071" s="52" t="s">
        <v>18</v>
      </c>
      <c r="F1071" s="54"/>
      <c r="G1071" s="55">
        <v>1000</v>
      </c>
      <c r="H1071" s="52">
        <v>909.1</v>
      </c>
      <c r="I1071" s="52">
        <v>826.4</v>
      </c>
      <c r="J1071" s="52">
        <v>751.3</v>
      </c>
    </row>
    <row r="1072" ht="60" spans="1:10">
      <c r="A1072" s="52">
        <v>17</v>
      </c>
      <c r="B1072" s="53" t="s">
        <v>2865</v>
      </c>
      <c r="C1072" s="56" t="s">
        <v>2866</v>
      </c>
      <c r="D1072" s="56" t="s">
        <v>2867</v>
      </c>
      <c r="E1072" s="52" t="s">
        <v>18</v>
      </c>
      <c r="F1072" s="54" t="s">
        <v>2868</v>
      </c>
      <c r="G1072" s="55">
        <f>G1070*1.6</f>
        <v>8000</v>
      </c>
      <c r="H1072" s="52">
        <v>7273</v>
      </c>
      <c r="I1072" s="52">
        <v>6612</v>
      </c>
      <c r="J1072" s="52">
        <v>6011</v>
      </c>
    </row>
    <row r="1073" ht="24" spans="1:10">
      <c r="A1073" s="52"/>
      <c r="B1073" s="53" t="s">
        <v>2869</v>
      </c>
      <c r="C1073" s="53" t="s">
        <v>2870</v>
      </c>
      <c r="D1073" s="56"/>
      <c r="E1073" s="52" t="s">
        <v>18</v>
      </c>
      <c r="F1073" s="54"/>
      <c r="G1073" s="55">
        <v>1600</v>
      </c>
      <c r="H1073" s="52">
        <v>1454.5</v>
      </c>
      <c r="I1073" s="52">
        <v>1322.3</v>
      </c>
      <c r="J1073" s="52">
        <v>1202.1</v>
      </c>
    </row>
    <row r="1074" ht="48" spans="1:10">
      <c r="A1074" s="52">
        <v>18</v>
      </c>
      <c r="B1074" s="53" t="s">
        <v>2871</v>
      </c>
      <c r="C1074" s="56" t="s">
        <v>2872</v>
      </c>
      <c r="D1074" s="56" t="s">
        <v>2873</v>
      </c>
      <c r="E1074" s="52" t="s">
        <v>18</v>
      </c>
      <c r="F1074" s="54" t="s">
        <v>2874</v>
      </c>
      <c r="G1074" s="55">
        <v>4500</v>
      </c>
      <c r="H1074" s="52">
        <v>4091</v>
      </c>
      <c r="I1074" s="52">
        <v>3719</v>
      </c>
      <c r="J1074" s="52">
        <v>3381</v>
      </c>
    </row>
    <row r="1075" ht="36" spans="1:10">
      <c r="A1075" s="52"/>
      <c r="B1075" s="53" t="s">
        <v>2875</v>
      </c>
      <c r="C1075" s="53" t="s">
        <v>2876</v>
      </c>
      <c r="D1075" s="56"/>
      <c r="E1075" s="52" t="s">
        <v>18</v>
      </c>
      <c r="F1075" s="54"/>
      <c r="G1075" s="55">
        <v>900</v>
      </c>
      <c r="H1075" s="52">
        <v>818.2</v>
      </c>
      <c r="I1075" s="52">
        <v>743.8</v>
      </c>
      <c r="J1075" s="52">
        <v>676.2</v>
      </c>
    </row>
    <row r="1076" ht="48" spans="1:10">
      <c r="A1076" s="52">
        <v>19</v>
      </c>
      <c r="B1076" s="53" t="s">
        <v>2877</v>
      </c>
      <c r="C1076" s="56" t="s">
        <v>2878</v>
      </c>
      <c r="D1076" s="56" t="s">
        <v>2879</v>
      </c>
      <c r="E1076" s="52" t="s">
        <v>18</v>
      </c>
      <c r="F1076" s="54" t="s">
        <v>2880</v>
      </c>
      <c r="G1076" s="55">
        <f>G1074*1.6</f>
        <v>7200</v>
      </c>
      <c r="H1076" s="52">
        <v>6545</v>
      </c>
      <c r="I1076" s="52">
        <v>5950</v>
      </c>
      <c r="J1076" s="52">
        <v>5409</v>
      </c>
    </row>
    <row r="1077" ht="36" spans="1:10">
      <c r="A1077" s="52"/>
      <c r="B1077" s="53" t="s">
        <v>2881</v>
      </c>
      <c r="C1077" s="53" t="s">
        <v>2882</v>
      </c>
      <c r="D1077" s="56"/>
      <c r="E1077" s="52" t="s">
        <v>18</v>
      </c>
      <c r="F1077" s="54"/>
      <c r="G1077" s="55">
        <v>1440</v>
      </c>
      <c r="H1077" s="52">
        <v>1309.1</v>
      </c>
      <c r="I1077" s="52">
        <v>1190.1</v>
      </c>
      <c r="J1077" s="52">
        <v>1081.9</v>
      </c>
    </row>
    <row r="1078" ht="36" spans="1:10">
      <c r="A1078" s="52">
        <v>20</v>
      </c>
      <c r="B1078" s="53" t="s">
        <v>2883</v>
      </c>
      <c r="C1078" s="56" t="s">
        <v>2884</v>
      </c>
      <c r="D1078" s="56" t="s">
        <v>2885</v>
      </c>
      <c r="E1078" s="52" t="s">
        <v>18</v>
      </c>
      <c r="F1078" s="54" t="s">
        <v>2886</v>
      </c>
      <c r="G1078" s="55">
        <v>4590</v>
      </c>
      <c r="H1078" s="52">
        <v>4173</v>
      </c>
      <c r="I1078" s="52">
        <v>3793</v>
      </c>
      <c r="J1078" s="52">
        <v>3449</v>
      </c>
    </row>
    <row r="1079" ht="24" spans="1:10">
      <c r="A1079" s="52"/>
      <c r="B1079" s="53" t="s">
        <v>2887</v>
      </c>
      <c r="C1079" s="53" t="s">
        <v>2888</v>
      </c>
      <c r="D1079" s="56"/>
      <c r="E1079" s="52" t="s">
        <v>18</v>
      </c>
      <c r="F1079" s="54"/>
      <c r="G1079" s="55">
        <v>918</v>
      </c>
      <c r="H1079" s="52">
        <v>834.5</v>
      </c>
      <c r="I1079" s="52">
        <v>758.7</v>
      </c>
      <c r="J1079" s="52">
        <v>689.7</v>
      </c>
    </row>
    <row r="1080" ht="60" spans="1:10">
      <c r="A1080" s="52">
        <v>21</v>
      </c>
      <c r="B1080" s="53" t="s">
        <v>2889</v>
      </c>
      <c r="C1080" s="56" t="s">
        <v>2890</v>
      </c>
      <c r="D1080" s="56" t="s">
        <v>2885</v>
      </c>
      <c r="E1080" s="52" t="s">
        <v>18</v>
      </c>
      <c r="F1080" s="54" t="s">
        <v>2891</v>
      </c>
      <c r="G1080" s="55">
        <v>7345</v>
      </c>
      <c r="H1080" s="52">
        <v>6677</v>
      </c>
      <c r="I1080" s="52">
        <v>6070</v>
      </c>
      <c r="J1080" s="52">
        <v>5518</v>
      </c>
    </row>
    <row r="1081" ht="24" spans="1:10">
      <c r="A1081" s="52"/>
      <c r="B1081" s="53" t="s">
        <v>2892</v>
      </c>
      <c r="C1081" s="53" t="s">
        <v>2893</v>
      </c>
      <c r="D1081" s="56"/>
      <c r="E1081" s="52" t="s">
        <v>18</v>
      </c>
      <c r="F1081" s="54"/>
      <c r="G1081" s="55">
        <v>1469</v>
      </c>
      <c r="H1081" s="52">
        <v>1335.5</v>
      </c>
      <c r="I1081" s="52">
        <v>1214</v>
      </c>
      <c r="J1081" s="52">
        <v>1103.7</v>
      </c>
    </row>
    <row r="1082" ht="48" spans="1:10">
      <c r="A1082" s="52">
        <v>22</v>
      </c>
      <c r="B1082" s="53" t="s">
        <v>2894</v>
      </c>
      <c r="C1082" s="56" t="s">
        <v>2895</v>
      </c>
      <c r="D1082" s="56" t="s">
        <v>2896</v>
      </c>
      <c r="E1082" s="52" t="s">
        <v>18</v>
      </c>
      <c r="F1082" s="54" t="s">
        <v>2897</v>
      </c>
      <c r="G1082" s="55">
        <v>5400</v>
      </c>
      <c r="H1082" s="52">
        <v>4909</v>
      </c>
      <c r="I1082" s="52">
        <v>4463</v>
      </c>
      <c r="J1082" s="52">
        <v>4057</v>
      </c>
    </row>
    <row r="1083" ht="36" spans="1:10">
      <c r="A1083" s="52"/>
      <c r="B1083" s="53" t="s">
        <v>2898</v>
      </c>
      <c r="C1083" s="53" t="s">
        <v>2899</v>
      </c>
      <c r="D1083" s="56"/>
      <c r="E1083" s="52" t="s">
        <v>18</v>
      </c>
      <c r="F1083" s="54"/>
      <c r="G1083" s="55">
        <v>1080</v>
      </c>
      <c r="H1083" s="52">
        <v>981.8</v>
      </c>
      <c r="I1083" s="52">
        <v>892.6</v>
      </c>
      <c r="J1083" s="52">
        <v>811.4</v>
      </c>
    </row>
    <row r="1084" ht="60" spans="1:10">
      <c r="A1084" s="52">
        <v>23</v>
      </c>
      <c r="B1084" s="53" t="s">
        <v>2900</v>
      </c>
      <c r="C1084" s="56" t="s">
        <v>2901</v>
      </c>
      <c r="D1084" s="56" t="s">
        <v>2902</v>
      </c>
      <c r="E1084" s="52" t="s">
        <v>18</v>
      </c>
      <c r="F1084" s="54" t="s">
        <v>2903</v>
      </c>
      <c r="G1084" s="55">
        <f>G1082*1.6</f>
        <v>8640</v>
      </c>
      <c r="H1084" s="52">
        <v>7855</v>
      </c>
      <c r="I1084" s="52">
        <v>7140</v>
      </c>
      <c r="J1084" s="52">
        <v>6491</v>
      </c>
    </row>
    <row r="1085" ht="36" spans="1:10">
      <c r="A1085" s="52"/>
      <c r="B1085" s="53" t="s">
        <v>2904</v>
      </c>
      <c r="C1085" s="53" t="s">
        <v>2905</v>
      </c>
      <c r="D1085" s="56"/>
      <c r="E1085" s="52" t="s">
        <v>18</v>
      </c>
      <c r="F1085" s="54"/>
      <c r="G1085" s="55">
        <v>1728</v>
      </c>
      <c r="H1085" s="52">
        <v>1570.9</v>
      </c>
      <c r="I1085" s="52">
        <v>1428.1</v>
      </c>
      <c r="J1085" s="52">
        <v>1298.3</v>
      </c>
    </row>
    <row r="1086" ht="36" spans="1:10">
      <c r="A1086" s="52">
        <v>24</v>
      </c>
      <c r="B1086" s="53" t="s">
        <v>2906</v>
      </c>
      <c r="C1086" s="56" t="s">
        <v>2907</v>
      </c>
      <c r="D1086" s="56" t="s">
        <v>2908</v>
      </c>
      <c r="E1086" s="52" t="s">
        <v>2909</v>
      </c>
      <c r="F1086" s="54"/>
      <c r="G1086" s="55">
        <v>3660</v>
      </c>
      <c r="H1086" s="52">
        <v>3327</v>
      </c>
      <c r="I1086" s="52">
        <v>3025</v>
      </c>
      <c r="J1086" s="52">
        <v>2750</v>
      </c>
    </row>
    <row r="1087" ht="24" spans="1:10">
      <c r="A1087" s="52"/>
      <c r="B1087" s="53" t="s">
        <v>2910</v>
      </c>
      <c r="C1087" s="53" t="s">
        <v>2911</v>
      </c>
      <c r="D1087" s="56"/>
      <c r="E1087" s="52" t="s">
        <v>2909</v>
      </c>
      <c r="F1087" s="54"/>
      <c r="G1087" s="55">
        <v>732</v>
      </c>
      <c r="H1087" s="52">
        <v>665.5</v>
      </c>
      <c r="I1087" s="52">
        <v>605</v>
      </c>
      <c r="J1087" s="52">
        <v>550</v>
      </c>
    </row>
    <row r="1088" ht="36" spans="1:10">
      <c r="A1088" s="52">
        <v>25</v>
      </c>
      <c r="B1088" s="53" t="s">
        <v>2912</v>
      </c>
      <c r="C1088" s="56" t="s">
        <v>2913</v>
      </c>
      <c r="D1088" s="56" t="s">
        <v>2914</v>
      </c>
      <c r="E1088" s="52" t="s">
        <v>2915</v>
      </c>
      <c r="F1088" s="54"/>
      <c r="G1088" s="55">
        <v>2700</v>
      </c>
      <c r="H1088" s="52">
        <v>2455</v>
      </c>
      <c r="I1088" s="52">
        <v>2231</v>
      </c>
      <c r="J1088" s="52">
        <v>2029</v>
      </c>
    </row>
    <row r="1089" ht="24" spans="1:10">
      <c r="A1089" s="52"/>
      <c r="B1089" s="53" t="s">
        <v>2916</v>
      </c>
      <c r="C1089" s="53" t="s">
        <v>2917</v>
      </c>
      <c r="D1089" s="56"/>
      <c r="E1089" s="52" t="s">
        <v>2915</v>
      </c>
      <c r="F1089" s="54"/>
      <c r="G1089" s="55">
        <v>540</v>
      </c>
      <c r="H1089" s="52">
        <v>490.9</v>
      </c>
      <c r="I1089" s="52">
        <v>446.3</v>
      </c>
      <c r="J1089" s="52">
        <v>405.7</v>
      </c>
    </row>
    <row r="1090" ht="24" spans="1:10">
      <c r="A1090" s="52"/>
      <c r="B1090" s="53" t="s">
        <v>2918</v>
      </c>
      <c r="C1090" s="56" t="s">
        <v>2919</v>
      </c>
      <c r="D1090" s="56"/>
      <c r="E1090" s="52" t="s">
        <v>2915</v>
      </c>
      <c r="F1090" s="54"/>
      <c r="G1090" s="55">
        <f>G1088</f>
        <v>2700</v>
      </c>
      <c r="H1090" s="52">
        <v>2455</v>
      </c>
      <c r="I1090" s="52">
        <v>2231</v>
      </c>
      <c r="J1090" s="52">
        <v>2029</v>
      </c>
    </row>
    <row r="1091" ht="36" spans="1:10">
      <c r="A1091" s="52">
        <v>26</v>
      </c>
      <c r="B1091" s="53" t="s">
        <v>2920</v>
      </c>
      <c r="C1091" s="56" t="s">
        <v>2921</v>
      </c>
      <c r="D1091" s="56" t="s">
        <v>2922</v>
      </c>
      <c r="E1091" s="52" t="s">
        <v>2915</v>
      </c>
      <c r="F1091" s="54"/>
      <c r="G1091" s="55">
        <v>4220</v>
      </c>
      <c r="H1091" s="52">
        <v>3836</v>
      </c>
      <c r="I1091" s="52">
        <v>3488</v>
      </c>
      <c r="J1091" s="52">
        <v>3171</v>
      </c>
    </row>
    <row r="1092" ht="24" spans="1:10">
      <c r="A1092" s="52"/>
      <c r="B1092" s="53" t="s">
        <v>2923</v>
      </c>
      <c r="C1092" s="53" t="s">
        <v>2924</v>
      </c>
      <c r="D1092" s="56"/>
      <c r="E1092" s="52" t="s">
        <v>2915</v>
      </c>
      <c r="F1092" s="54"/>
      <c r="G1092" s="55">
        <v>844</v>
      </c>
      <c r="H1092" s="52">
        <v>767.3</v>
      </c>
      <c r="I1092" s="52">
        <v>697.5</v>
      </c>
      <c r="J1092" s="52">
        <v>634.1</v>
      </c>
    </row>
    <row r="1093" ht="36" spans="1:10">
      <c r="A1093" s="52">
        <v>27</v>
      </c>
      <c r="B1093" s="53" t="s">
        <v>2925</v>
      </c>
      <c r="C1093" s="56" t="s">
        <v>2926</v>
      </c>
      <c r="D1093" s="56" t="s">
        <v>2927</v>
      </c>
      <c r="E1093" s="65" t="s">
        <v>18</v>
      </c>
      <c r="F1093" s="54"/>
      <c r="G1093" s="55">
        <v>4500</v>
      </c>
      <c r="H1093" s="52">
        <v>4091</v>
      </c>
      <c r="I1093" s="52">
        <v>3719</v>
      </c>
      <c r="J1093" s="52">
        <v>3381</v>
      </c>
    </row>
    <row r="1094" ht="24" spans="1:10">
      <c r="A1094" s="52"/>
      <c r="B1094" s="53" t="s">
        <v>2928</v>
      </c>
      <c r="C1094" s="53" t="s">
        <v>2929</v>
      </c>
      <c r="D1094" s="56"/>
      <c r="E1094" s="65" t="s">
        <v>18</v>
      </c>
      <c r="F1094" s="54"/>
      <c r="G1094" s="55">
        <v>900</v>
      </c>
      <c r="H1094" s="52">
        <v>818.2</v>
      </c>
      <c r="I1094" s="52">
        <v>743.8</v>
      </c>
      <c r="J1094" s="52">
        <v>676.2</v>
      </c>
    </row>
    <row r="1095" ht="36" spans="1:10">
      <c r="A1095" s="52">
        <v>28</v>
      </c>
      <c r="B1095" s="53" t="s">
        <v>2930</v>
      </c>
      <c r="C1095" s="56" t="s">
        <v>2931</v>
      </c>
      <c r="D1095" s="56" t="s">
        <v>2932</v>
      </c>
      <c r="E1095" s="52" t="s">
        <v>18</v>
      </c>
      <c r="F1095" s="54" t="s">
        <v>2933</v>
      </c>
      <c r="G1095" s="55">
        <f>G1093*1.8</f>
        <v>8100</v>
      </c>
      <c r="H1095" s="52">
        <v>7364</v>
      </c>
      <c r="I1095" s="52">
        <v>6694</v>
      </c>
      <c r="J1095" s="52">
        <v>6086</v>
      </c>
    </row>
    <row r="1096" ht="24" spans="1:10">
      <c r="A1096" s="52"/>
      <c r="B1096" s="53" t="s">
        <v>2934</v>
      </c>
      <c r="C1096" s="53" t="s">
        <v>2935</v>
      </c>
      <c r="D1096" s="56"/>
      <c r="E1096" s="65" t="s">
        <v>18</v>
      </c>
      <c r="F1096" s="54"/>
      <c r="G1096" s="55">
        <v>1620</v>
      </c>
      <c r="H1096" s="52">
        <v>1472.7</v>
      </c>
      <c r="I1096" s="52">
        <v>1338.8</v>
      </c>
      <c r="J1096" s="52">
        <v>1217.1</v>
      </c>
    </row>
    <row r="1097" ht="36" spans="1:10">
      <c r="A1097" s="52">
        <v>29</v>
      </c>
      <c r="B1097" s="53" t="s">
        <v>2936</v>
      </c>
      <c r="C1097" s="56" t="s">
        <v>2937</v>
      </c>
      <c r="D1097" s="56" t="s">
        <v>2938</v>
      </c>
      <c r="E1097" s="52" t="s">
        <v>18</v>
      </c>
      <c r="F1097" s="54"/>
      <c r="G1097" s="55">
        <v>4000</v>
      </c>
      <c r="H1097" s="52">
        <v>3636</v>
      </c>
      <c r="I1097" s="52">
        <v>3306</v>
      </c>
      <c r="J1097" s="52">
        <v>3005</v>
      </c>
    </row>
    <row r="1098" ht="36" spans="1:10">
      <c r="A1098" s="52"/>
      <c r="B1098" s="53" t="s">
        <v>2939</v>
      </c>
      <c r="C1098" s="53" t="s">
        <v>2940</v>
      </c>
      <c r="D1098" s="56"/>
      <c r="E1098" s="65" t="s">
        <v>18</v>
      </c>
      <c r="F1098" s="54"/>
      <c r="G1098" s="55">
        <v>800</v>
      </c>
      <c r="H1098" s="52">
        <v>727.3</v>
      </c>
      <c r="I1098" s="52">
        <v>661.2</v>
      </c>
      <c r="J1098" s="52">
        <v>601.1</v>
      </c>
    </row>
    <row r="1099" ht="36" spans="1:10">
      <c r="A1099" s="52">
        <v>30</v>
      </c>
      <c r="B1099" s="53" t="s">
        <v>2941</v>
      </c>
      <c r="C1099" s="56" t="s">
        <v>2942</v>
      </c>
      <c r="D1099" s="56" t="s">
        <v>2943</v>
      </c>
      <c r="E1099" s="52" t="s">
        <v>18</v>
      </c>
      <c r="F1099" s="54" t="s">
        <v>2944</v>
      </c>
      <c r="G1099" s="55">
        <v>8000</v>
      </c>
      <c r="H1099" s="52">
        <v>7273</v>
      </c>
      <c r="I1099" s="52">
        <v>6612</v>
      </c>
      <c r="J1099" s="52">
        <v>6011</v>
      </c>
    </row>
    <row r="1100" ht="36" spans="1:10">
      <c r="A1100" s="52"/>
      <c r="B1100" s="53" t="s">
        <v>2945</v>
      </c>
      <c r="C1100" s="53" t="s">
        <v>2946</v>
      </c>
      <c r="D1100" s="56"/>
      <c r="E1100" s="65" t="s">
        <v>18</v>
      </c>
      <c r="F1100" s="54"/>
      <c r="G1100" s="55">
        <v>1600</v>
      </c>
      <c r="H1100" s="52">
        <v>1454.5</v>
      </c>
      <c r="I1100" s="52">
        <v>1322.3</v>
      </c>
      <c r="J1100" s="52">
        <v>1202.1</v>
      </c>
    </row>
    <row r="1101" ht="36" spans="1:10">
      <c r="A1101" s="52">
        <v>31</v>
      </c>
      <c r="B1101" s="53" t="s">
        <v>2947</v>
      </c>
      <c r="C1101" s="56" t="s">
        <v>2948</v>
      </c>
      <c r="D1101" s="56" t="s">
        <v>2949</v>
      </c>
      <c r="E1101" s="52" t="s">
        <v>37</v>
      </c>
      <c r="F1101" s="54"/>
      <c r="G1101" s="55">
        <v>3200</v>
      </c>
      <c r="H1101" s="52">
        <v>2909</v>
      </c>
      <c r="I1101" s="52">
        <v>2645</v>
      </c>
      <c r="J1101" s="52">
        <v>2404</v>
      </c>
    </row>
    <row r="1102" ht="24" spans="1:10">
      <c r="A1102" s="52"/>
      <c r="B1102" s="53" t="s">
        <v>2950</v>
      </c>
      <c r="C1102" s="53" t="s">
        <v>2951</v>
      </c>
      <c r="D1102" s="56"/>
      <c r="E1102" s="52" t="s">
        <v>37</v>
      </c>
      <c r="F1102" s="54"/>
      <c r="G1102" s="55">
        <v>640</v>
      </c>
      <c r="H1102" s="52">
        <v>581.8</v>
      </c>
      <c r="I1102" s="52">
        <v>528.9</v>
      </c>
      <c r="J1102" s="52">
        <v>480.8</v>
      </c>
    </row>
    <row r="1103" ht="24" spans="1:10">
      <c r="A1103" s="52"/>
      <c r="B1103" s="53" t="s">
        <v>2952</v>
      </c>
      <c r="C1103" s="56" t="s">
        <v>2953</v>
      </c>
      <c r="D1103" s="56"/>
      <c r="E1103" s="75" t="s">
        <v>37</v>
      </c>
      <c r="F1103" s="54"/>
      <c r="G1103" s="55">
        <v>1920</v>
      </c>
      <c r="H1103" s="52">
        <v>1745</v>
      </c>
      <c r="I1103" s="52">
        <v>1587</v>
      </c>
      <c r="J1103" s="52">
        <v>1443</v>
      </c>
    </row>
    <row r="1104" ht="36" spans="1:10">
      <c r="A1104" s="52">
        <v>32</v>
      </c>
      <c r="B1104" s="53" t="s">
        <v>2954</v>
      </c>
      <c r="C1104" s="56" t="s">
        <v>2955</v>
      </c>
      <c r="D1104" s="56" t="s">
        <v>2956</v>
      </c>
      <c r="E1104" s="52" t="s">
        <v>37</v>
      </c>
      <c r="F1104" s="54"/>
      <c r="G1104" s="55">
        <v>2600</v>
      </c>
      <c r="H1104" s="52">
        <v>2364</v>
      </c>
      <c r="I1104" s="52">
        <v>2149</v>
      </c>
      <c r="J1104" s="52">
        <v>1953</v>
      </c>
    </row>
    <row r="1105" ht="24" spans="1:10">
      <c r="A1105" s="52"/>
      <c r="B1105" s="53" t="s">
        <v>2957</v>
      </c>
      <c r="C1105" s="53" t="s">
        <v>2958</v>
      </c>
      <c r="D1105" s="56"/>
      <c r="E1105" s="52" t="s">
        <v>37</v>
      </c>
      <c r="F1105" s="54"/>
      <c r="G1105" s="55">
        <v>520</v>
      </c>
      <c r="H1105" s="52">
        <v>472.7</v>
      </c>
      <c r="I1105" s="52">
        <v>429.8</v>
      </c>
      <c r="J1105" s="52">
        <v>390.7</v>
      </c>
    </row>
    <row r="1106" ht="24" spans="1:10">
      <c r="A1106" s="52"/>
      <c r="B1106" s="53" t="s">
        <v>2959</v>
      </c>
      <c r="C1106" s="56" t="s">
        <v>2960</v>
      </c>
      <c r="D1106" s="56"/>
      <c r="E1106" s="52" t="s">
        <v>37</v>
      </c>
      <c r="F1106" s="54"/>
      <c r="G1106" s="55">
        <f>G1104*0.3</f>
        <v>780</v>
      </c>
      <c r="H1106" s="52">
        <v>709</v>
      </c>
      <c r="I1106" s="52">
        <v>645</v>
      </c>
      <c r="J1106" s="52">
        <v>586</v>
      </c>
    </row>
    <row r="1107" ht="36" spans="1:10">
      <c r="A1107" s="52">
        <v>33</v>
      </c>
      <c r="B1107" s="53" t="s">
        <v>2961</v>
      </c>
      <c r="C1107" s="56" t="s">
        <v>2962</v>
      </c>
      <c r="D1107" s="56" t="s">
        <v>2963</v>
      </c>
      <c r="E1107" s="52" t="s">
        <v>18</v>
      </c>
      <c r="F1107" s="54"/>
      <c r="G1107" s="55">
        <v>2500</v>
      </c>
      <c r="H1107" s="52">
        <v>2273</v>
      </c>
      <c r="I1107" s="52">
        <v>2066</v>
      </c>
      <c r="J1107" s="52">
        <v>1878</v>
      </c>
    </row>
    <row r="1108" ht="24" spans="1:10">
      <c r="A1108" s="52"/>
      <c r="B1108" s="53" t="s">
        <v>2964</v>
      </c>
      <c r="C1108" s="53" t="s">
        <v>2965</v>
      </c>
      <c r="D1108" s="56"/>
      <c r="E1108" s="52" t="s">
        <v>18</v>
      </c>
      <c r="F1108" s="54"/>
      <c r="G1108" s="55">
        <v>500</v>
      </c>
      <c r="H1108" s="52">
        <v>454.5</v>
      </c>
      <c r="I1108" s="52">
        <v>413.2</v>
      </c>
      <c r="J1108" s="52">
        <v>375.7</v>
      </c>
    </row>
    <row r="1109" ht="24" spans="1:10">
      <c r="A1109" s="52"/>
      <c r="B1109" s="53" t="s">
        <v>2966</v>
      </c>
      <c r="C1109" s="56" t="s">
        <v>2967</v>
      </c>
      <c r="D1109" s="56"/>
      <c r="E1109" s="52" t="s">
        <v>18</v>
      </c>
      <c r="F1109" s="54"/>
      <c r="G1109" s="55">
        <f>G1107*0.3</f>
        <v>750</v>
      </c>
      <c r="H1109" s="52">
        <v>682</v>
      </c>
      <c r="I1109" s="52">
        <v>620</v>
      </c>
      <c r="J1109" s="52">
        <v>563</v>
      </c>
    </row>
    <row r="1110" ht="36" spans="1:10">
      <c r="A1110" s="52"/>
      <c r="B1110" s="53" t="s">
        <v>2968</v>
      </c>
      <c r="C1110" s="56" t="s">
        <v>2969</v>
      </c>
      <c r="D1110" s="56"/>
      <c r="E1110" s="52" t="s">
        <v>18</v>
      </c>
      <c r="F1110" s="54"/>
      <c r="G1110" s="55">
        <f>G1107*0.2</f>
        <v>500</v>
      </c>
      <c r="H1110" s="52">
        <v>455</v>
      </c>
      <c r="I1110" s="52">
        <v>413</v>
      </c>
      <c r="J1110" s="52">
        <v>376</v>
      </c>
    </row>
    <row r="1111" ht="36" spans="1:10">
      <c r="A1111" s="52">
        <v>34</v>
      </c>
      <c r="B1111" s="53" t="s">
        <v>2970</v>
      </c>
      <c r="C1111" s="56" t="s">
        <v>2971</v>
      </c>
      <c r="D1111" s="56" t="s">
        <v>2972</v>
      </c>
      <c r="E1111" s="52" t="s">
        <v>37</v>
      </c>
      <c r="F1111" s="54"/>
      <c r="G1111" s="55">
        <v>3000</v>
      </c>
      <c r="H1111" s="52">
        <v>2727</v>
      </c>
      <c r="I1111" s="52">
        <v>2479</v>
      </c>
      <c r="J1111" s="52">
        <v>2254</v>
      </c>
    </row>
    <row r="1112" ht="24" spans="1:10">
      <c r="A1112" s="52"/>
      <c r="B1112" s="53" t="s">
        <v>2973</v>
      </c>
      <c r="C1112" s="53" t="s">
        <v>2974</v>
      </c>
      <c r="D1112" s="56"/>
      <c r="E1112" s="52" t="s">
        <v>37</v>
      </c>
      <c r="F1112" s="54"/>
      <c r="G1112" s="55">
        <v>600</v>
      </c>
      <c r="H1112" s="52">
        <v>545.5</v>
      </c>
      <c r="I1112" s="52">
        <v>495.9</v>
      </c>
      <c r="J1112" s="52">
        <v>450.8</v>
      </c>
    </row>
    <row r="1113" ht="24" spans="1:10">
      <c r="A1113" s="52"/>
      <c r="B1113" s="53" t="s">
        <v>2975</v>
      </c>
      <c r="C1113" s="56" t="s">
        <v>2976</v>
      </c>
      <c r="D1113" s="56"/>
      <c r="E1113" s="52" t="s">
        <v>37</v>
      </c>
      <c r="F1113" s="54"/>
      <c r="G1113" s="55">
        <f>G1111*0.3</f>
        <v>900</v>
      </c>
      <c r="H1113" s="52">
        <v>818</v>
      </c>
      <c r="I1113" s="52">
        <v>744</v>
      </c>
      <c r="J1113" s="52">
        <v>676</v>
      </c>
    </row>
    <row r="1114" ht="36" spans="1:10">
      <c r="A1114" s="52">
        <v>35</v>
      </c>
      <c r="B1114" s="53" t="s">
        <v>2977</v>
      </c>
      <c r="C1114" s="56" t="s">
        <v>2978</v>
      </c>
      <c r="D1114" s="56" t="s">
        <v>2979</v>
      </c>
      <c r="E1114" s="52" t="s">
        <v>37</v>
      </c>
      <c r="F1114" s="54"/>
      <c r="G1114" s="55">
        <v>2210</v>
      </c>
      <c r="H1114" s="52">
        <v>2009</v>
      </c>
      <c r="I1114" s="52">
        <v>1826</v>
      </c>
      <c r="J1114" s="52">
        <v>1660</v>
      </c>
    </row>
    <row r="1115" ht="24" spans="1:10">
      <c r="A1115" s="52"/>
      <c r="B1115" s="53" t="s">
        <v>2980</v>
      </c>
      <c r="C1115" s="53" t="s">
        <v>2981</v>
      </c>
      <c r="D1115" s="56"/>
      <c r="E1115" s="52" t="s">
        <v>37</v>
      </c>
      <c r="F1115" s="54"/>
      <c r="G1115" s="55">
        <v>442</v>
      </c>
      <c r="H1115" s="52">
        <v>401.8</v>
      </c>
      <c r="I1115" s="52">
        <v>365.3</v>
      </c>
      <c r="J1115" s="52">
        <v>332.1</v>
      </c>
    </row>
    <row r="1116" ht="24" spans="1:10">
      <c r="A1116" s="52"/>
      <c r="B1116" s="53" t="s">
        <v>2982</v>
      </c>
      <c r="C1116" s="56" t="s">
        <v>2983</v>
      </c>
      <c r="D1116" s="56"/>
      <c r="E1116" s="52" t="s">
        <v>37</v>
      </c>
      <c r="F1116" s="54"/>
      <c r="G1116" s="55">
        <f>3900-G1114</f>
        <v>1690</v>
      </c>
      <c r="H1116" s="52">
        <v>1536</v>
      </c>
      <c r="I1116" s="52">
        <v>1397</v>
      </c>
      <c r="J1116" s="52">
        <v>1270</v>
      </c>
    </row>
    <row r="1117" ht="36" spans="1:10">
      <c r="A1117" s="76">
        <v>36</v>
      </c>
      <c r="B1117" s="53" t="s">
        <v>2984</v>
      </c>
      <c r="C1117" s="77" t="s">
        <v>2985</v>
      </c>
      <c r="D1117" s="77" t="s">
        <v>2986</v>
      </c>
      <c r="E1117" s="52" t="s">
        <v>37</v>
      </c>
      <c r="F1117" s="78"/>
      <c r="G1117" s="79">
        <v>3240</v>
      </c>
      <c r="H1117" s="52">
        <v>2945</v>
      </c>
      <c r="I1117" s="52">
        <v>2678</v>
      </c>
      <c r="J1117" s="52">
        <v>2434</v>
      </c>
    </row>
    <row r="1118" ht="24" spans="1:10">
      <c r="A1118" s="76"/>
      <c r="B1118" s="53" t="s">
        <v>2987</v>
      </c>
      <c r="C1118" s="53" t="s">
        <v>2988</v>
      </c>
      <c r="D1118" s="77"/>
      <c r="E1118" s="52" t="s">
        <v>37</v>
      </c>
      <c r="F1118" s="78"/>
      <c r="G1118" s="79">
        <v>648</v>
      </c>
      <c r="H1118" s="52">
        <v>589.1</v>
      </c>
      <c r="I1118" s="52">
        <v>535.5</v>
      </c>
      <c r="J1118" s="52">
        <v>486.9</v>
      </c>
    </row>
    <row r="1119" ht="24" spans="1:10">
      <c r="A1119" s="52"/>
      <c r="B1119" s="53" t="s">
        <v>2989</v>
      </c>
      <c r="C1119" s="56" t="s">
        <v>2990</v>
      </c>
      <c r="D1119" s="56"/>
      <c r="E1119" s="52" t="s">
        <v>37</v>
      </c>
      <c r="F1119" s="54"/>
      <c r="G1119" s="55">
        <v>470</v>
      </c>
      <c r="H1119" s="52">
        <v>427</v>
      </c>
      <c r="I1119" s="52">
        <v>388</v>
      </c>
      <c r="J1119" s="52">
        <v>353</v>
      </c>
    </row>
    <row r="1120" ht="36" spans="1:10">
      <c r="A1120" s="52">
        <v>37</v>
      </c>
      <c r="B1120" s="53" t="s">
        <v>2991</v>
      </c>
      <c r="C1120" s="56" t="s">
        <v>2992</v>
      </c>
      <c r="D1120" s="56" t="s">
        <v>2993</v>
      </c>
      <c r="E1120" s="52" t="s">
        <v>37</v>
      </c>
      <c r="F1120" s="54"/>
      <c r="G1120" s="55">
        <v>2390</v>
      </c>
      <c r="H1120" s="52">
        <v>2173</v>
      </c>
      <c r="I1120" s="52">
        <v>1975</v>
      </c>
      <c r="J1120" s="52">
        <v>1796</v>
      </c>
    </row>
    <row r="1121" ht="24" spans="1:10">
      <c r="A1121" s="52"/>
      <c r="B1121" s="53" t="s">
        <v>2994</v>
      </c>
      <c r="C1121" s="53" t="s">
        <v>2995</v>
      </c>
      <c r="D1121" s="56"/>
      <c r="E1121" s="52" t="s">
        <v>37</v>
      </c>
      <c r="F1121" s="78"/>
      <c r="G1121" s="79">
        <v>478</v>
      </c>
      <c r="H1121" s="52">
        <v>434.5</v>
      </c>
      <c r="I1121" s="52">
        <v>395</v>
      </c>
      <c r="J1121" s="52">
        <v>359.1</v>
      </c>
    </row>
    <row r="1122" ht="24" spans="1:10">
      <c r="A1122" s="52"/>
      <c r="B1122" s="53" t="s">
        <v>2996</v>
      </c>
      <c r="C1122" s="56" t="s">
        <v>2997</v>
      </c>
      <c r="D1122" s="56"/>
      <c r="E1122" s="52" t="s">
        <v>37</v>
      </c>
      <c r="F1122" s="78"/>
      <c r="G1122" s="79">
        <f>G1120*0.3</f>
        <v>717</v>
      </c>
      <c r="H1122" s="52">
        <v>652</v>
      </c>
      <c r="I1122" s="52">
        <v>593</v>
      </c>
      <c r="J1122" s="52">
        <v>539</v>
      </c>
    </row>
    <row r="1123" ht="36" spans="1:10">
      <c r="A1123" s="52">
        <v>38</v>
      </c>
      <c r="B1123" s="53" t="s">
        <v>2998</v>
      </c>
      <c r="C1123" s="56" t="s">
        <v>2999</v>
      </c>
      <c r="D1123" s="56" t="s">
        <v>3000</v>
      </c>
      <c r="E1123" s="52" t="s">
        <v>37</v>
      </c>
      <c r="F1123" s="78"/>
      <c r="G1123" s="79">
        <v>2600</v>
      </c>
      <c r="H1123" s="52">
        <v>2364</v>
      </c>
      <c r="I1123" s="52">
        <v>2149</v>
      </c>
      <c r="J1123" s="52">
        <v>1953</v>
      </c>
    </row>
    <row r="1124" ht="24" spans="1:10">
      <c r="A1124" s="52"/>
      <c r="B1124" s="53" t="s">
        <v>3001</v>
      </c>
      <c r="C1124" s="53" t="s">
        <v>3002</v>
      </c>
      <c r="D1124" s="56"/>
      <c r="E1124" s="52" t="s">
        <v>37</v>
      </c>
      <c r="F1124" s="78"/>
      <c r="G1124" s="79">
        <v>520</v>
      </c>
      <c r="H1124" s="52">
        <v>472.7</v>
      </c>
      <c r="I1124" s="52">
        <v>429.8</v>
      </c>
      <c r="J1124" s="52">
        <v>390.7</v>
      </c>
    </row>
    <row r="1125" ht="24" spans="1:10">
      <c r="A1125" s="52"/>
      <c r="B1125" s="53" t="s">
        <v>3003</v>
      </c>
      <c r="C1125" s="56" t="s">
        <v>3004</v>
      </c>
      <c r="D1125" s="56"/>
      <c r="E1125" s="52" t="s">
        <v>37</v>
      </c>
      <c r="F1125" s="54"/>
      <c r="G1125" s="55">
        <v>1070</v>
      </c>
      <c r="H1125" s="52">
        <v>973</v>
      </c>
      <c r="I1125" s="52">
        <v>884</v>
      </c>
      <c r="J1125" s="52">
        <v>804</v>
      </c>
    </row>
    <row r="1126" ht="36" spans="1:10">
      <c r="A1126" s="52">
        <v>39</v>
      </c>
      <c r="B1126" s="53" t="s">
        <v>3005</v>
      </c>
      <c r="C1126" s="56" t="s">
        <v>3006</v>
      </c>
      <c r="D1126" s="56" t="s">
        <v>3007</v>
      </c>
      <c r="E1126" s="52" t="s">
        <v>37</v>
      </c>
      <c r="F1126" s="54" t="s">
        <v>3008</v>
      </c>
      <c r="G1126" s="55">
        <v>1870</v>
      </c>
      <c r="H1126" s="52">
        <v>1700</v>
      </c>
      <c r="I1126" s="52">
        <v>1545</v>
      </c>
      <c r="J1126" s="52">
        <v>1405</v>
      </c>
    </row>
    <row r="1127" ht="24" spans="1:10">
      <c r="A1127" s="52"/>
      <c r="B1127" s="53" t="s">
        <v>3009</v>
      </c>
      <c r="C1127" s="53" t="s">
        <v>3010</v>
      </c>
      <c r="D1127" s="56"/>
      <c r="E1127" s="52" t="s">
        <v>37</v>
      </c>
      <c r="F1127" s="54"/>
      <c r="G1127" s="55">
        <v>374</v>
      </c>
      <c r="H1127" s="52">
        <v>340</v>
      </c>
      <c r="I1127" s="52">
        <v>309.1</v>
      </c>
      <c r="J1127" s="52">
        <v>281</v>
      </c>
    </row>
    <row r="1128" ht="36" spans="1:10">
      <c r="A1128" s="52"/>
      <c r="B1128" s="53" t="s">
        <v>3011</v>
      </c>
      <c r="C1128" s="56" t="s">
        <v>3012</v>
      </c>
      <c r="D1128" s="56"/>
      <c r="E1128" s="52" t="s">
        <v>37</v>
      </c>
      <c r="F1128" s="54"/>
      <c r="G1128" s="55">
        <f>G1126*0.3</f>
        <v>561</v>
      </c>
      <c r="H1128" s="52">
        <v>510</v>
      </c>
      <c r="I1128" s="52">
        <v>464</v>
      </c>
      <c r="J1128" s="52">
        <v>421</v>
      </c>
    </row>
    <row r="1129" ht="36" spans="1:10">
      <c r="A1129" s="52">
        <v>40</v>
      </c>
      <c r="B1129" s="53" t="s">
        <v>3013</v>
      </c>
      <c r="C1129" s="56" t="s">
        <v>3014</v>
      </c>
      <c r="D1129" s="56" t="s">
        <v>3015</v>
      </c>
      <c r="E1129" s="52" t="s">
        <v>18</v>
      </c>
      <c r="F1129" s="54"/>
      <c r="G1129" s="55">
        <v>4000</v>
      </c>
      <c r="H1129" s="52">
        <v>3636</v>
      </c>
      <c r="I1129" s="52">
        <v>3306</v>
      </c>
      <c r="J1129" s="52">
        <v>3005</v>
      </c>
    </row>
    <row r="1130" ht="36" spans="1:10">
      <c r="A1130" s="52"/>
      <c r="B1130" s="53" t="s">
        <v>3016</v>
      </c>
      <c r="C1130" s="53" t="s">
        <v>3017</v>
      </c>
      <c r="D1130" s="56"/>
      <c r="E1130" s="52" t="s">
        <v>18</v>
      </c>
      <c r="F1130" s="54"/>
      <c r="G1130" s="55">
        <v>800</v>
      </c>
      <c r="H1130" s="52">
        <v>727.3</v>
      </c>
      <c r="I1130" s="52">
        <v>661.2</v>
      </c>
      <c r="J1130" s="52">
        <v>601.1</v>
      </c>
    </row>
    <row r="1131" ht="36" spans="1:10">
      <c r="A1131" s="52">
        <v>41</v>
      </c>
      <c r="B1131" s="53" t="s">
        <v>3018</v>
      </c>
      <c r="C1131" s="56" t="s">
        <v>3019</v>
      </c>
      <c r="D1131" s="56" t="s">
        <v>3020</v>
      </c>
      <c r="E1131" s="52" t="s">
        <v>18</v>
      </c>
      <c r="F1131" s="54" t="s">
        <v>3021</v>
      </c>
      <c r="G1131" s="55">
        <v>5000</v>
      </c>
      <c r="H1131" s="52">
        <v>4545</v>
      </c>
      <c r="I1131" s="52">
        <v>4132</v>
      </c>
      <c r="J1131" s="52">
        <v>3757</v>
      </c>
    </row>
    <row r="1132" ht="36" spans="1:10">
      <c r="A1132" s="52"/>
      <c r="B1132" s="53" t="s">
        <v>3022</v>
      </c>
      <c r="C1132" s="53" t="s">
        <v>3023</v>
      </c>
      <c r="D1132" s="56"/>
      <c r="E1132" s="52" t="s">
        <v>18</v>
      </c>
      <c r="F1132" s="78"/>
      <c r="G1132" s="79">
        <v>1000</v>
      </c>
      <c r="H1132" s="52">
        <v>909.1</v>
      </c>
      <c r="I1132" s="52">
        <v>826.4</v>
      </c>
      <c r="J1132" s="52">
        <v>751.3</v>
      </c>
    </row>
    <row r="1133" ht="36" spans="1:10">
      <c r="A1133" s="52">
        <v>42</v>
      </c>
      <c r="B1133" s="53" t="s">
        <v>3024</v>
      </c>
      <c r="C1133" s="56" t="s">
        <v>3025</v>
      </c>
      <c r="D1133" s="56" t="s">
        <v>3026</v>
      </c>
      <c r="E1133" s="52" t="s">
        <v>3027</v>
      </c>
      <c r="F1133" s="78"/>
      <c r="G1133" s="79">
        <v>2500</v>
      </c>
      <c r="H1133" s="52">
        <v>2273</v>
      </c>
      <c r="I1133" s="52">
        <v>2066</v>
      </c>
      <c r="J1133" s="52">
        <v>1878</v>
      </c>
    </row>
    <row r="1134" ht="36" spans="1:10">
      <c r="A1134" s="52"/>
      <c r="B1134" s="53" t="s">
        <v>3028</v>
      </c>
      <c r="C1134" s="53" t="s">
        <v>3029</v>
      </c>
      <c r="D1134" s="56"/>
      <c r="E1134" s="52" t="s">
        <v>3027</v>
      </c>
      <c r="F1134" s="78"/>
      <c r="G1134" s="79">
        <v>500</v>
      </c>
      <c r="H1134" s="52">
        <v>454.5</v>
      </c>
      <c r="I1134" s="52">
        <v>413.2</v>
      </c>
      <c r="J1134" s="52">
        <v>375.7</v>
      </c>
    </row>
    <row r="1135" ht="36" spans="1:10">
      <c r="A1135" s="52">
        <v>43</v>
      </c>
      <c r="B1135" s="53" t="s">
        <v>3030</v>
      </c>
      <c r="C1135" s="56" t="s">
        <v>3031</v>
      </c>
      <c r="D1135" s="56" t="s">
        <v>3032</v>
      </c>
      <c r="E1135" s="52" t="s">
        <v>3027</v>
      </c>
      <c r="F1135" s="54" t="s">
        <v>3033</v>
      </c>
      <c r="G1135" s="55">
        <f>G1133*1.3</f>
        <v>3250</v>
      </c>
      <c r="H1135" s="52">
        <v>2955</v>
      </c>
      <c r="I1135" s="52">
        <v>2686</v>
      </c>
      <c r="J1135" s="52">
        <v>2442</v>
      </c>
    </row>
    <row r="1136" ht="36" spans="1:10">
      <c r="A1136" s="52"/>
      <c r="B1136" s="53" t="s">
        <v>3034</v>
      </c>
      <c r="C1136" s="53" t="s">
        <v>3035</v>
      </c>
      <c r="D1136" s="56"/>
      <c r="E1136" s="52" t="s">
        <v>3027</v>
      </c>
      <c r="F1136" s="54"/>
      <c r="G1136" s="55">
        <v>650</v>
      </c>
      <c r="H1136" s="52">
        <v>590.9</v>
      </c>
      <c r="I1136" s="52">
        <v>537.2</v>
      </c>
      <c r="J1136" s="52">
        <v>488.4</v>
      </c>
    </row>
    <row r="1137" ht="36" spans="1:10">
      <c r="A1137" s="52">
        <v>44</v>
      </c>
      <c r="B1137" s="53" t="s">
        <v>3036</v>
      </c>
      <c r="C1137" s="56" t="s">
        <v>3037</v>
      </c>
      <c r="D1137" s="56" t="s">
        <v>3038</v>
      </c>
      <c r="E1137" s="52" t="s">
        <v>2422</v>
      </c>
      <c r="F1137" s="54"/>
      <c r="G1137" s="55">
        <v>2320</v>
      </c>
      <c r="H1137" s="52">
        <v>2109</v>
      </c>
      <c r="I1137" s="52">
        <v>1917</v>
      </c>
      <c r="J1137" s="52">
        <v>1743</v>
      </c>
    </row>
    <row r="1138" ht="36" spans="1:10">
      <c r="A1138" s="52"/>
      <c r="B1138" s="53" t="s">
        <v>3039</v>
      </c>
      <c r="C1138" s="53" t="s">
        <v>3040</v>
      </c>
      <c r="D1138" s="56"/>
      <c r="E1138" s="52" t="s">
        <v>2422</v>
      </c>
      <c r="F1138" s="54"/>
      <c r="G1138" s="55">
        <v>464</v>
      </c>
      <c r="H1138" s="52">
        <v>421.8</v>
      </c>
      <c r="I1138" s="52">
        <v>383.5</v>
      </c>
      <c r="J1138" s="52">
        <v>348.6</v>
      </c>
    </row>
    <row r="1139" ht="36" spans="1:10">
      <c r="A1139" s="52">
        <v>45</v>
      </c>
      <c r="B1139" s="53" t="s">
        <v>3041</v>
      </c>
      <c r="C1139" s="56" t="s">
        <v>3042</v>
      </c>
      <c r="D1139" s="56" t="s">
        <v>3043</v>
      </c>
      <c r="E1139" s="52" t="s">
        <v>2422</v>
      </c>
      <c r="F1139" s="54" t="s">
        <v>3044</v>
      </c>
      <c r="G1139" s="55">
        <v>2900</v>
      </c>
      <c r="H1139" s="52">
        <v>2636</v>
      </c>
      <c r="I1139" s="52">
        <v>2397</v>
      </c>
      <c r="J1139" s="52">
        <v>2179</v>
      </c>
    </row>
    <row r="1140" ht="36" spans="1:10">
      <c r="A1140" s="52"/>
      <c r="B1140" s="53" t="s">
        <v>3045</v>
      </c>
      <c r="C1140" s="53" t="s">
        <v>3046</v>
      </c>
      <c r="D1140" s="56"/>
      <c r="E1140" s="52" t="s">
        <v>2422</v>
      </c>
      <c r="F1140" s="54"/>
      <c r="G1140" s="55">
        <v>580</v>
      </c>
      <c r="H1140" s="52">
        <v>527.3</v>
      </c>
      <c r="I1140" s="52">
        <v>479.3</v>
      </c>
      <c r="J1140" s="52">
        <v>435.8</v>
      </c>
    </row>
    <row r="1141" ht="36" spans="1:10">
      <c r="A1141" s="52">
        <v>46</v>
      </c>
      <c r="B1141" s="53" t="s">
        <v>3047</v>
      </c>
      <c r="C1141" s="56" t="s">
        <v>3048</v>
      </c>
      <c r="D1141" s="56" t="s">
        <v>3049</v>
      </c>
      <c r="E1141" s="52" t="s">
        <v>3050</v>
      </c>
      <c r="F1141" s="54"/>
      <c r="G1141" s="55">
        <v>5200</v>
      </c>
      <c r="H1141" s="52">
        <v>4727</v>
      </c>
      <c r="I1141" s="52">
        <v>4298</v>
      </c>
      <c r="J1141" s="52">
        <v>3907</v>
      </c>
    </row>
    <row r="1142" ht="36" spans="1:10">
      <c r="A1142" s="52"/>
      <c r="B1142" s="53" t="s">
        <v>3051</v>
      </c>
      <c r="C1142" s="53" t="s">
        <v>3052</v>
      </c>
      <c r="D1142" s="56"/>
      <c r="E1142" s="52" t="s">
        <v>3050</v>
      </c>
      <c r="F1142" s="54"/>
      <c r="G1142" s="55">
        <v>1040</v>
      </c>
      <c r="H1142" s="52">
        <v>945.5</v>
      </c>
      <c r="I1142" s="52">
        <v>859.5</v>
      </c>
      <c r="J1142" s="52">
        <v>781.4</v>
      </c>
    </row>
    <row r="1143" ht="36" spans="1:10">
      <c r="A1143" s="52">
        <v>47</v>
      </c>
      <c r="B1143" s="53" t="s">
        <v>3053</v>
      </c>
      <c r="C1143" s="56" t="s">
        <v>3054</v>
      </c>
      <c r="D1143" s="56" t="s">
        <v>3055</v>
      </c>
      <c r="E1143" s="52" t="s">
        <v>3050</v>
      </c>
      <c r="F1143" s="54" t="s">
        <v>3056</v>
      </c>
      <c r="G1143" s="55">
        <v>7000</v>
      </c>
      <c r="H1143" s="52">
        <v>6364</v>
      </c>
      <c r="I1143" s="52">
        <v>5785</v>
      </c>
      <c r="J1143" s="52">
        <v>5259</v>
      </c>
    </row>
    <row r="1144" ht="36" spans="1:10">
      <c r="A1144" s="52"/>
      <c r="B1144" s="53" t="s">
        <v>3057</v>
      </c>
      <c r="C1144" s="53" t="s">
        <v>3058</v>
      </c>
      <c r="D1144" s="56"/>
      <c r="E1144" s="52" t="s">
        <v>3050</v>
      </c>
      <c r="F1144" s="54"/>
      <c r="G1144" s="55">
        <v>1400</v>
      </c>
      <c r="H1144" s="52">
        <v>1272.7</v>
      </c>
      <c r="I1144" s="52">
        <v>1157</v>
      </c>
      <c r="J1144" s="52">
        <v>1051.8</v>
      </c>
    </row>
    <row r="1145" ht="36" spans="1:10">
      <c r="A1145" s="52">
        <v>48</v>
      </c>
      <c r="B1145" s="53" t="s">
        <v>3059</v>
      </c>
      <c r="C1145" s="56" t="s">
        <v>3060</v>
      </c>
      <c r="D1145" s="56" t="s">
        <v>3061</v>
      </c>
      <c r="E1145" s="52" t="s">
        <v>18</v>
      </c>
      <c r="F1145" s="54"/>
      <c r="G1145" s="55">
        <v>4200</v>
      </c>
      <c r="H1145" s="52">
        <v>3818</v>
      </c>
      <c r="I1145" s="52">
        <v>3471</v>
      </c>
      <c r="J1145" s="52">
        <v>3156</v>
      </c>
    </row>
    <row r="1146" ht="36" spans="1:10">
      <c r="A1146" s="52"/>
      <c r="B1146" s="53" t="s">
        <v>3062</v>
      </c>
      <c r="C1146" s="53" t="s">
        <v>3063</v>
      </c>
      <c r="D1146" s="56"/>
      <c r="E1146" s="52" t="s">
        <v>18</v>
      </c>
      <c r="F1146" s="54"/>
      <c r="G1146" s="55">
        <v>840</v>
      </c>
      <c r="H1146" s="52">
        <v>763.6</v>
      </c>
      <c r="I1146" s="52">
        <v>694.2</v>
      </c>
      <c r="J1146" s="52">
        <v>631.1</v>
      </c>
    </row>
    <row r="1147" ht="36" spans="1:10">
      <c r="A1147" s="52">
        <v>49</v>
      </c>
      <c r="B1147" s="53" t="s">
        <v>3064</v>
      </c>
      <c r="C1147" s="56" t="s">
        <v>3065</v>
      </c>
      <c r="D1147" s="56" t="s">
        <v>3066</v>
      </c>
      <c r="E1147" s="52" t="s">
        <v>18</v>
      </c>
      <c r="F1147" s="54" t="s">
        <v>3067</v>
      </c>
      <c r="G1147" s="55">
        <f>G1145*1.6</f>
        <v>6720</v>
      </c>
      <c r="H1147" s="52">
        <v>6109</v>
      </c>
      <c r="I1147" s="52">
        <v>5554</v>
      </c>
      <c r="J1147" s="52">
        <v>5049</v>
      </c>
    </row>
    <row r="1148" ht="36" spans="1:10">
      <c r="A1148" s="52"/>
      <c r="B1148" s="53" t="s">
        <v>3068</v>
      </c>
      <c r="C1148" s="80" t="s">
        <v>3069</v>
      </c>
      <c r="D1148" s="56"/>
      <c r="E1148" s="52" t="s">
        <v>18</v>
      </c>
      <c r="F1148" s="54"/>
      <c r="G1148" s="55">
        <v>1344</v>
      </c>
      <c r="H1148" s="52">
        <v>1221.8</v>
      </c>
      <c r="I1148" s="52">
        <v>1110.7</v>
      </c>
      <c r="J1148" s="52">
        <v>1009.8</v>
      </c>
    </row>
    <row r="1149" ht="36" spans="1:10">
      <c r="A1149" s="52">
        <v>50</v>
      </c>
      <c r="B1149" s="53" t="s">
        <v>3070</v>
      </c>
      <c r="C1149" s="56" t="s">
        <v>3071</v>
      </c>
      <c r="D1149" s="56" t="s">
        <v>3072</v>
      </c>
      <c r="E1149" s="52" t="s">
        <v>18</v>
      </c>
      <c r="F1149" s="54"/>
      <c r="G1149" s="55">
        <v>4900</v>
      </c>
      <c r="H1149" s="52">
        <v>4455</v>
      </c>
      <c r="I1149" s="52">
        <v>4050</v>
      </c>
      <c r="J1149" s="52">
        <v>3681</v>
      </c>
    </row>
    <row r="1150" ht="36" spans="1:10">
      <c r="A1150" s="52"/>
      <c r="B1150" s="53" t="s">
        <v>3073</v>
      </c>
      <c r="C1150" s="53" t="s">
        <v>3074</v>
      </c>
      <c r="D1150" s="56"/>
      <c r="E1150" s="52" t="s">
        <v>18</v>
      </c>
      <c r="F1150" s="54"/>
      <c r="G1150" s="55">
        <v>980</v>
      </c>
      <c r="H1150" s="52">
        <v>890.9</v>
      </c>
      <c r="I1150" s="52">
        <v>809.9</v>
      </c>
      <c r="J1150" s="52">
        <v>736.3</v>
      </c>
    </row>
    <row r="1151" ht="36" spans="1:10">
      <c r="A1151" s="52">
        <v>51</v>
      </c>
      <c r="B1151" s="53" t="s">
        <v>3075</v>
      </c>
      <c r="C1151" s="56" t="s">
        <v>3076</v>
      </c>
      <c r="D1151" s="56" t="s">
        <v>3077</v>
      </c>
      <c r="E1151" s="52" t="s">
        <v>18</v>
      </c>
      <c r="F1151" s="54" t="s">
        <v>3078</v>
      </c>
      <c r="G1151" s="55">
        <f>G1149*1.6</f>
        <v>7840</v>
      </c>
      <c r="H1151" s="52">
        <v>7127</v>
      </c>
      <c r="I1151" s="52">
        <v>6479</v>
      </c>
      <c r="J1151" s="52">
        <v>5890</v>
      </c>
    </row>
    <row r="1152" ht="36" spans="1:10">
      <c r="A1152" s="52"/>
      <c r="B1152" s="53" t="s">
        <v>3079</v>
      </c>
      <c r="C1152" s="53" t="s">
        <v>3080</v>
      </c>
      <c r="D1152" s="56"/>
      <c r="E1152" s="52" t="s">
        <v>18</v>
      </c>
      <c r="F1152" s="54"/>
      <c r="G1152" s="55">
        <v>1568</v>
      </c>
      <c r="H1152" s="52">
        <v>1425.5</v>
      </c>
      <c r="I1152" s="52">
        <v>1295.9</v>
      </c>
      <c r="J1152" s="52">
        <v>1178.1</v>
      </c>
    </row>
    <row r="1153" ht="60" spans="1:10">
      <c r="A1153" s="52">
        <v>52</v>
      </c>
      <c r="B1153" s="53" t="s">
        <v>3081</v>
      </c>
      <c r="C1153" s="56" t="s">
        <v>3082</v>
      </c>
      <c r="D1153" s="56" t="s">
        <v>3083</v>
      </c>
      <c r="E1153" s="52" t="s">
        <v>2422</v>
      </c>
      <c r="F1153" s="54" t="s">
        <v>3084</v>
      </c>
      <c r="G1153" s="55">
        <v>2150</v>
      </c>
      <c r="H1153" s="52">
        <v>1955</v>
      </c>
      <c r="I1153" s="52">
        <v>1777</v>
      </c>
      <c r="J1153" s="52">
        <v>1615</v>
      </c>
    </row>
    <row r="1154" ht="36" spans="1:10">
      <c r="A1154" s="52"/>
      <c r="B1154" s="53" t="s">
        <v>3085</v>
      </c>
      <c r="C1154" s="53" t="s">
        <v>3086</v>
      </c>
      <c r="D1154" s="56"/>
      <c r="E1154" s="52" t="s">
        <v>2422</v>
      </c>
      <c r="F1154" s="54"/>
      <c r="G1154" s="55">
        <v>430</v>
      </c>
      <c r="H1154" s="52">
        <v>390.9</v>
      </c>
      <c r="I1154" s="52">
        <v>355.4</v>
      </c>
      <c r="J1154" s="52">
        <v>323.1</v>
      </c>
    </row>
    <row r="1155" ht="36" spans="1:10">
      <c r="A1155" s="52"/>
      <c r="B1155" s="53" t="s">
        <v>3087</v>
      </c>
      <c r="C1155" s="56" t="s">
        <v>3088</v>
      </c>
      <c r="D1155" s="56"/>
      <c r="E1155" s="52" t="s">
        <v>2422</v>
      </c>
      <c r="F1155" s="54"/>
      <c r="G1155" s="55">
        <v>950</v>
      </c>
      <c r="H1155" s="52">
        <v>864</v>
      </c>
      <c r="I1155" s="52">
        <v>785</v>
      </c>
      <c r="J1155" s="52">
        <v>714</v>
      </c>
    </row>
    <row r="1156" ht="36" spans="1:10">
      <c r="A1156" s="52"/>
      <c r="B1156" s="53" t="s">
        <v>3089</v>
      </c>
      <c r="C1156" s="56" t="s">
        <v>3090</v>
      </c>
      <c r="D1156" s="56"/>
      <c r="E1156" s="52" t="s">
        <v>2422</v>
      </c>
      <c r="F1156" s="54"/>
      <c r="G1156" s="55">
        <v>100</v>
      </c>
      <c r="H1156" s="52">
        <v>91</v>
      </c>
      <c r="I1156" s="52">
        <v>83</v>
      </c>
      <c r="J1156" s="52">
        <v>75</v>
      </c>
    </row>
    <row r="1157" ht="72" spans="1:10">
      <c r="A1157" s="52">
        <v>53</v>
      </c>
      <c r="B1157" s="53" t="s">
        <v>3091</v>
      </c>
      <c r="C1157" s="56" t="s">
        <v>3092</v>
      </c>
      <c r="D1157" s="56" t="s">
        <v>3093</v>
      </c>
      <c r="E1157" s="52" t="s">
        <v>2422</v>
      </c>
      <c r="F1157" s="54" t="s">
        <v>3094</v>
      </c>
      <c r="G1157" s="55">
        <v>3400</v>
      </c>
      <c r="H1157" s="52">
        <v>3091</v>
      </c>
      <c r="I1157" s="52">
        <v>2810</v>
      </c>
      <c r="J1157" s="52">
        <v>2554</v>
      </c>
    </row>
    <row r="1158" ht="36" spans="1:10">
      <c r="A1158" s="52"/>
      <c r="B1158" s="53" t="s">
        <v>3095</v>
      </c>
      <c r="C1158" s="53" t="s">
        <v>3096</v>
      </c>
      <c r="D1158" s="56"/>
      <c r="E1158" s="52" t="s">
        <v>2422</v>
      </c>
      <c r="F1158" s="54"/>
      <c r="G1158" s="55">
        <v>680</v>
      </c>
      <c r="H1158" s="52">
        <v>618.2</v>
      </c>
      <c r="I1158" s="52">
        <v>562</v>
      </c>
      <c r="J1158" s="52">
        <v>510.9</v>
      </c>
    </row>
    <row r="1159" ht="48" spans="1:10">
      <c r="A1159" s="52"/>
      <c r="B1159" s="53" t="s">
        <v>3097</v>
      </c>
      <c r="C1159" s="56" t="s">
        <v>3098</v>
      </c>
      <c r="D1159" s="56"/>
      <c r="E1159" s="52" t="s">
        <v>2422</v>
      </c>
      <c r="F1159" s="54"/>
      <c r="G1159" s="55">
        <v>1000</v>
      </c>
      <c r="H1159" s="52">
        <v>909</v>
      </c>
      <c r="I1159" s="52">
        <v>826</v>
      </c>
      <c r="J1159" s="52">
        <v>751</v>
      </c>
    </row>
    <row r="1160" ht="36" spans="1:10">
      <c r="A1160" s="52"/>
      <c r="B1160" s="53" t="s">
        <v>3099</v>
      </c>
      <c r="C1160" s="56" t="s">
        <v>3100</v>
      </c>
      <c r="D1160" s="56"/>
      <c r="E1160" s="52" t="s">
        <v>2422</v>
      </c>
      <c r="F1160" s="54"/>
      <c r="G1160" s="55">
        <v>160</v>
      </c>
      <c r="H1160" s="52">
        <v>145</v>
      </c>
      <c r="I1160" s="52">
        <v>132</v>
      </c>
      <c r="J1160" s="52">
        <v>120</v>
      </c>
    </row>
    <row r="1161" ht="36" spans="1:10">
      <c r="A1161" s="52">
        <v>54</v>
      </c>
      <c r="B1161" s="53" t="s">
        <v>3101</v>
      </c>
      <c r="C1161" s="56" t="s">
        <v>3102</v>
      </c>
      <c r="D1161" s="56" t="s">
        <v>3103</v>
      </c>
      <c r="E1161" s="52" t="s">
        <v>3104</v>
      </c>
      <c r="F1161" s="54"/>
      <c r="G1161" s="55">
        <v>1760</v>
      </c>
      <c r="H1161" s="52">
        <v>1600</v>
      </c>
      <c r="I1161" s="52">
        <v>1455</v>
      </c>
      <c r="J1161" s="52">
        <v>1322</v>
      </c>
    </row>
    <row r="1162" ht="24" spans="1:10">
      <c r="A1162" s="52"/>
      <c r="B1162" s="53" t="s">
        <v>3105</v>
      </c>
      <c r="C1162" s="53" t="s">
        <v>3106</v>
      </c>
      <c r="D1162" s="56"/>
      <c r="E1162" s="52" t="s">
        <v>3104</v>
      </c>
      <c r="F1162" s="54"/>
      <c r="G1162" s="55">
        <v>352</v>
      </c>
      <c r="H1162" s="52">
        <v>320</v>
      </c>
      <c r="I1162" s="52">
        <v>290.9</v>
      </c>
      <c r="J1162" s="52">
        <v>264.5</v>
      </c>
    </row>
    <row r="1163" ht="24" spans="1:10">
      <c r="A1163" s="52"/>
      <c r="B1163" s="53" t="s">
        <v>3107</v>
      </c>
      <c r="C1163" s="56" t="s">
        <v>3108</v>
      </c>
      <c r="D1163" s="56"/>
      <c r="E1163" s="52" t="s">
        <v>3104</v>
      </c>
      <c r="F1163" s="54"/>
      <c r="G1163" s="55">
        <f>G1161</f>
        <v>1760</v>
      </c>
      <c r="H1163" s="52">
        <v>1600</v>
      </c>
      <c r="I1163" s="52">
        <v>1455</v>
      </c>
      <c r="J1163" s="52">
        <v>1322</v>
      </c>
    </row>
    <row r="1164" ht="36" spans="1:10">
      <c r="A1164" s="52">
        <v>55</v>
      </c>
      <c r="B1164" s="53" t="s">
        <v>3109</v>
      </c>
      <c r="C1164" s="56" t="s">
        <v>3110</v>
      </c>
      <c r="D1164" s="56" t="s">
        <v>3111</v>
      </c>
      <c r="E1164" s="52" t="s">
        <v>18</v>
      </c>
      <c r="F1164" s="52"/>
      <c r="G1164" s="55">
        <v>5300</v>
      </c>
      <c r="H1164" s="52">
        <v>4818</v>
      </c>
      <c r="I1164" s="52">
        <v>4380</v>
      </c>
      <c r="J1164" s="52">
        <v>3982</v>
      </c>
    </row>
    <row r="1165" ht="36" spans="1:10">
      <c r="A1165" s="52"/>
      <c r="B1165" s="53" t="s">
        <v>3112</v>
      </c>
      <c r="C1165" s="53" t="s">
        <v>3113</v>
      </c>
      <c r="D1165" s="56"/>
      <c r="E1165" s="52" t="s">
        <v>18</v>
      </c>
      <c r="F1165" s="52"/>
      <c r="G1165" s="55">
        <v>1060</v>
      </c>
      <c r="H1165" s="52">
        <v>963.6</v>
      </c>
      <c r="I1165" s="52">
        <v>876</v>
      </c>
      <c r="J1165" s="52">
        <v>796.4</v>
      </c>
    </row>
    <row r="1166" ht="36" spans="1:10">
      <c r="A1166" s="52">
        <v>56</v>
      </c>
      <c r="B1166" s="53" t="s">
        <v>3114</v>
      </c>
      <c r="C1166" s="56" t="s">
        <v>3115</v>
      </c>
      <c r="D1166" s="56" t="s">
        <v>3116</v>
      </c>
      <c r="E1166" s="52" t="s">
        <v>18</v>
      </c>
      <c r="F1166" s="54" t="s">
        <v>3117</v>
      </c>
      <c r="G1166" s="55">
        <v>9540</v>
      </c>
      <c r="H1166" s="52">
        <v>8673</v>
      </c>
      <c r="I1166" s="52">
        <v>7884</v>
      </c>
      <c r="J1166" s="52">
        <v>7168</v>
      </c>
    </row>
    <row r="1167" ht="36" spans="1:10">
      <c r="A1167" s="52"/>
      <c r="B1167" s="53" t="s">
        <v>3118</v>
      </c>
      <c r="C1167" s="53" t="s">
        <v>3119</v>
      </c>
      <c r="D1167" s="56"/>
      <c r="E1167" s="52" t="s">
        <v>18</v>
      </c>
      <c r="F1167" s="54"/>
      <c r="G1167" s="55">
        <v>1908</v>
      </c>
      <c r="H1167" s="52">
        <v>1734.5</v>
      </c>
      <c r="I1167" s="52">
        <v>1576.9</v>
      </c>
      <c r="J1167" s="52">
        <v>1433.5</v>
      </c>
    </row>
    <row r="1168" ht="36" spans="1:10">
      <c r="A1168" s="52">
        <v>57</v>
      </c>
      <c r="B1168" s="53" t="s">
        <v>3120</v>
      </c>
      <c r="C1168" s="56" t="s">
        <v>3121</v>
      </c>
      <c r="D1168" s="56" t="s">
        <v>3122</v>
      </c>
      <c r="E1168" s="52" t="s">
        <v>37</v>
      </c>
      <c r="F1168" s="52"/>
      <c r="G1168" s="55">
        <v>3120</v>
      </c>
      <c r="H1168" s="52">
        <v>2836</v>
      </c>
      <c r="I1168" s="52">
        <v>2579</v>
      </c>
      <c r="J1168" s="52">
        <v>2344</v>
      </c>
    </row>
    <row r="1169" ht="24" spans="1:10">
      <c r="A1169" s="52"/>
      <c r="B1169" s="53" t="s">
        <v>3123</v>
      </c>
      <c r="C1169" s="53" t="s">
        <v>3124</v>
      </c>
      <c r="D1169" s="56"/>
      <c r="E1169" s="52" t="s">
        <v>37</v>
      </c>
      <c r="F1169" s="52"/>
      <c r="G1169" s="55">
        <v>624</v>
      </c>
      <c r="H1169" s="52">
        <v>567.3</v>
      </c>
      <c r="I1169" s="52">
        <v>515.7</v>
      </c>
      <c r="J1169" s="52">
        <v>468.8</v>
      </c>
    </row>
    <row r="1170" ht="36" spans="1:10">
      <c r="A1170" s="52">
        <v>58</v>
      </c>
      <c r="B1170" s="53" t="s">
        <v>3125</v>
      </c>
      <c r="C1170" s="56" t="s">
        <v>3126</v>
      </c>
      <c r="D1170" s="56" t="s">
        <v>3127</v>
      </c>
      <c r="E1170" s="52" t="s">
        <v>37</v>
      </c>
      <c r="F1170" s="52"/>
      <c r="G1170" s="55">
        <v>3660</v>
      </c>
      <c r="H1170" s="52">
        <v>3327</v>
      </c>
      <c r="I1170" s="52">
        <v>3025</v>
      </c>
      <c r="J1170" s="52">
        <v>2750</v>
      </c>
    </row>
    <row r="1171" ht="24" spans="1:10">
      <c r="A1171" s="52"/>
      <c r="B1171" s="53" t="s">
        <v>3128</v>
      </c>
      <c r="C1171" s="53" t="s">
        <v>3129</v>
      </c>
      <c r="D1171" s="56"/>
      <c r="E1171" s="52" t="s">
        <v>37</v>
      </c>
      <c r="F1171" s="52"/>
      <c r="G1171" s="55">
        <v>732</v>
      </c>
      <c r="H1171" s="52">
        <v>665.5</v>
      </c>
      <c r="I1171" s="52">
        <v>605</v>
      </c>
      <c r="J1171" s="52">
        <v>550</v>
      </c>
    </row>
    <row r="1172" ht="36" spans="1:10">
      <c r="A1172" s="52">
        <v>59</v>
      </c>
      <c r="B1172" s="53" t="s">
        <v>3130</v>
      </c>
      <c r="C1172" s="56" t="s">
        <v>3131</v>
      </c>
      <c r="D1172" s="56" t="s">
        <v>3132</v>
      </c>
      <c r="E1172" s="52" t="s">
        <v>3133</v>
      </c>
      <c r="F1172" s="54" t="s">
        <v>3134</v>
      </c>
      <c r="G1172" s="55">
        <v>2910</v>
      </c>
      <c r="H1172" s="52">
        <v>2645</v>
      </c>
      <c r="I1172" s="52">
        <v>2405</v>
      </c>
      <c r="J1172" s="52">
        <v>2186</v>
      </c>
    </row>
    <row r="1173" ht="24" spans="1:10">
      <c r="A1173" s="52"/>
      <c r="B1173" s="53" t="s">
        <v>3135</v>
      </c>
      <c r="C1173" s="53" t="s">
        <v>3136</v>
      </c>
      <c r="D1173" s="56"/>
      <c r="E1173" s="52" t="s">
        <v>3133</v>
      </c>
      <c r="F1173" s="54"/>
      <c r="G1173" s="55">
        <v>582</v>
      </c>
      <c r="H1173" s="52">
        <v>529.1</v>
      </c>
      <c r="I1173" s="52">
        <v>481</v>
      </c>
      <c r="J1173" s="52">
        <v>437.3</v>
      </c>
    </row>
    <row r="1174" ht="36" spans="1:10">
      <c r="A1174" s="52">
        <v>60</v>
      </c>
      <c r="B1174" s="53" t="s">
        <v>3137</v>
      </c>
      <c r="C1174" s="56" t="s">
        <v>3138</v>
      </c>
      <c r="D1174" s="56" t="s">
        <v>3139</v>
      </c>
      <c r="E1174" s="52" t="s">
        <v>37</v>
      </c>
      <c r="F1174" s="54" t="s">
        <v>3140</v>
      </c>
      <c r="G1174" s="55">
        <v>2760</v>
      </c>
      <c r="H1174" s="52">
        <v>2509</v>
      </c>
      <c r="I1174" s="52">
        <v>2281</v>
      </c>
      <c r="J1174" s="52">
        <v>2074</v>
      </c>
    </row>
    <row r="1175" ht="24" spans="1:10">
      <c r="A1175" s="52"/>
      <c r="B1175" s="53" t="s">
        <v>3141</v>
      </c>
      <c r="C1175" s="53" t="s">
        <v>3142</v>
      </c>
      <c r="D1175" s="56"/>
      <c r="E1175" s="52" t="s">
        <v>37</v>
      </c>
      <c r="F1175" s="54"/>
      <c r="G1175" s="55">
        <v>552</v>
      </c>
      <c r="H1175" s="52">
        <v>501.8</v>
      </c>
      <c r="I1175" s="52">
        <v>456.2</v>
      </c>
      <c r="J1175" s="52">
        <v>414.7</v>
      </c>
    </row>
    <row r="1176" ht="36" spans="1:10">
      <c r="A1176" s="52">
        <v>61</v>
      </c>
      <c r="B1176" s="53" t="s">
        <v>3143</v>
      </c>
      <c r="C1176" s="56" t="s">
        <v>3144</v>
      </c>
      <c r="D1176" s="56" t="s">
        <v>3145</v>
      </c>
      <c r="E1176" s="52" t="s">
        <v>3146</v>
      </c>
      <c r="F1176" s="52"/>
      <c r="G1176" s="55">
        <v>1750</v>
      </c>
      <c r="H1176" s="52">
        <v>1591</v>
      </c>
      <c r="I1176" s="52">
        <v>1446</v>
      </c>
      <c r="J1176" s="52">
        <v>1315</v>
      </c>
    </row>
    <row r="1177" ht="24" spans="1:10">
      <c r="A1177" s="52"/>
      <c r="B1177" s="53" t="s">
        <v>3147</v>
      </c>
      <c r="C1177" s="53" t="s">
        <v>3148</v>
      </c>
      <c r="D1177" s="56"/>
      <c r="E1177" s="52" t="s">
        <v>3146</v>
      </c>
      <c r="F1177" s="52"/>
      <c r="G1177" s="55">
        <v>350</v>
      </c>
      <c r="H1177" s="52">
        <v>318.2</v>
      </c>
      <c r="I1177" s="52">
        <v>289.3</v>
      </c>
      <c r="J1177" s="52">
        <v>263</v>
      </c>
    </row>
    <row r="1178" ht="36" spans="1:10">
      <c r="A1178" s="52">
        <v>62</v>
      </c>
      <c r="B1178" s="53" t="s">
        <v>3149</v>
      </c>
      <c r="C1178" s="56" t="s">
        <v>3150</v>
      </c>
      <c r="D1178" s="56" t="s">
        <v>3151</v>
      </c>
      <c r="E1178" s="52" t="s">
        <v>3133</v>
      </c>
      <c r="F1178" s="54" t="s">
        <v>3152</v>
      </c>
      <c r="G1178" s="55">
        <v>1960</v>
      </c>
      <c r="H1178" s="52">
        <v>1782</v>
      </c>
      <c r="I1178" s="52">
        <v>1620</v>
      </c>
      <c r="J1178" s="52">
        <v>1473</v>
      </c>
    </row>
    <row r="1179" ht="24" spans="1:10">
      <c r="A1179" s="52"/>
      <c r="B1179" s="53" t="s">
        <v>3153</v>
      </c>
      <c r="C1179" s="53" t="s">
        <v>3154</v>
      </c>
      <c r="D1179" s="56"/>
      <c r="E1179" s="52" t="s">
        <v>3133</v>
      </c>
      <c r="F1179" s="54"/>
      <c r="G1179" s="55">
        <v>392</v>
      </c>
      <c r="H1179" s="52">
        <v>356.4</v>
      </c>
      <c r="I1179" s="52">
        <v>324</v>
      </c>
      <c r="J1179" s="52">
        <v>294.5</v>
      </c>
    </row>
    <row r="1180" ht="36" spans="1:10">
      <c r="A1180" s="52">
        <v>63</v>
      </c>
      <c r="B1180" s="53" t="s">
        <v>3155</v>
      </c>
      <c r="C1180" s="56" t="s">
        <v>3156</v>
      </c>
      <c r="D1180" s="56" t="s">
        <v>3157</v>
      </c>
      <c r="E1180" s="52" t="s">
        <v>3133</v>
      </c>
      <c r="F1180" s="54" t="s">
        <v>3158</v>
      </c>
      <c r="G1180" s="55">
        <v>2850</v>
      </c>
      <c r="H1180" s="52">
        <v>2591</v>
      </c>
      <c r="I1180" s="52">
        <v>2355</v>
      </c>
      <c r="J1180" s="52">
        <v>2141</v>
      </c>
    </row>
    <row r="1181" ht="19" customHeight="1" spans="1:10">
      <c r="A1181" s="52"/>
      <c r="B1181" s="53" t="s">
        <v>3159</v>
      </c>
      <c r="C1181" s="53" t="s">
        <v>3160</v>
      </c>
      <c r="D1181" s="56"/>
      <c r="E1181" s="52" t="s">
        <v>3133</v>
      </c>
      <c r="F1181" s="52"/>
      <c r="G1181" s="55">
        <v>570</v>
      </c>
      <c r="H1181" s="52">
        <v>518.2</v>
      </c>
      <c r="I1181" s="52">
        <v>471.1</v>
      </c>
      <c r="J1181" s="52">
        <v>428.2</v>
      </c>
    </row>
    <row r="1182" ht="36" spans="1:10">
      <c r="A1182" s="52">
        <v>64</v>
      </c>
      <c r="B1182" s="53" t="s">
        <v>3161</v>
      </c>
      <c r="C1182" s="56" t="s">
        <v>3162</v>
      </c>
      <c r="D1182" s="56" t="s">
        <v>3163</v>
      </c>
      <c r="E1182" s="52" t="s">
        <v>2422</v>
      </c>
      <c r="F1182" s="54"/>
      <c r="G1182" s="55">
        <v>850</v>
      </c>
      <c r="H1182" s="52">
        <v>773</v>
      </c>
      <c r="I1182" s="52">
        <v>702</v>
      </c>
      <c r="J1182" s="52">
        <v>639</v>
      </c>
    </row>
    <row r="1183" ht="24" spans="1:10">
      <c r="A1183" s="52"/>
      <c r="B1183" s="53" t="s">
        <v>3164</v>
      </c>
      <c r="C1183" s="53" t="s">
        <v>3165</v>
      </c>
      <c r="D1183" s="56"/>
      <c r="E1183" s="52" t="s">
        <v>2422</v>
      </c>
      <c r="F1183" s="54"/>
      <c r="G1183" s="55">
        <v>170</v>
      </c>
      <c r="H1183" s="52">
        <v>154.5</v>
      </c>
      <c r="I1183" s="52">
        <v>140.5</v>
      </c>
      <c r="J1183" s="52">
        <v>127.7</v>
      </c>
    </row>
    <row r="1184" ht="24" spans="1:10">
      <c r="A1184" s="52">
        <v>65</v>
      </c>
      <c r="B1184" s="53" t="s">
        <v>3166</v>
      </c>
      <c r="C1184" s="56" t="s">
        <v>3167</v>
      </c>
      <c r="D1184" s="56" t="s">
        <v>3168</v>
      </c>
      <c r="E1184" s="52" t="s">
        <v>3169</v>
      </c>
      <c r="F1184" s="54" t="s">
        <v>3170</v>
      </c>
      <c r="G1184" s="55">
        <v>270</v>
      </c>
      <c r="H1184" s="52">
        <v>245</v>
      </c>
      <c r="I1184" s="52">
        <v>223</v>
      </c>
      <c r="J1184" s="52">
        <v>203</v>
      </c>
    </row>
    <row r="1185" ht="24" spans="1:10">
      <c r="A1185" s="52"/>
      <c r="B1185" s="53" t="s">
        <v>3171</v>
      </c>
      <c r="C1185" s="53" t="s">
        <v>3172</v>
      </c>
      <c r="D1185" s="56"/>
      <c r="E1185" s="52" t="s">
        <v>3169</v>
      </c>
      <c r="F1185" s="54"/>
      <c r="G1185" s="55">
        <v>54</v>
      </c>
      <c r="H1185" s="52">
        <v>49.1</v>
      </c>
      <c r="I1185" s="52">
        <v>44.6</v>
      </c>
      <c r="J1185" s="52">
        <v>40.6</v>
      </c>
    </row>
    <row r="1186" ht="24" spans="1:10">
      <c r="A1186" s="52"/>
      <c r="B1186" s="53" t="s">
        <v>3173</v>
      </c>
      <c r="C1186" s="56" t="s">
        <v>3174</v>
      </c>
      <c r="D1186" s="56"/>
      <c r="E1186" s="52" t="s">
        <v>3169</v>
      </c>
      <c r="F1186" s="54"/>
      <c r="G1186" s="55">
        <f>G1184</f>
        <v>270</v>
      </c>
      <c r="H1186" s="52">
        <v>245</v>
      </c>
      <c r="I1186" s="52">
        <v>223</v>
      </c>
      <c r="J1186" s="52">
        <v>203</v>
      </c>
    </row>
    <row r="1187" ht="36" spans="1:10">
      <c r="A1187" s="52">
        <v>66</v>
      </c>
      <c r="B1187" s="53" t="s">
        <v>3175</v>
      </c>
      <c r="C1187" s="56" t="s">
        <v>3176</v>
      </c>
      <c r="D1187" s="56" t="s">
        <v>3177</v>
      </c>
      <c r="E1187" s="52" t="s">
        <v>18</v>
      </c>
      <c r="F1187" s="54"/>
      <c r="G1187" s="55">
        <v>2230</v>
      </c>
      <c r="H1187" s="52">
        <v>2027</v>
      </c>
      <c r="I1187" s="52">
        <v>1843</v>
      </c>
      <c r="J1187" s="52">
        <v>1675</v>
      </c>
    </row>
    <row r="1188" ht="24" spans="1:10">
      <c r="A1188" s="52"/>
      <c r="B1188" s="53" t="s">
        <v>3178</v>
      </c>
      <c r="C1188" s="53" t="s">
        <v>3179</v>
      </c>
      <c r="D1188" s="56"/>
      <c r="E1188" s="52" t="s">
        <v>18</v>
      </c>
      <c r="F1188" s="54"/>
      <c r="G1188" s="55">
        <v>446</v>
      </c>
      <c r="H1188" s="52">
        <v>405.5</v>
      </c>
      <c r="I1188" s="52">
        <v>368.6</v>
      </c>
      <c r="J1188" s="52">
        <v>335.1</v>
      </c>
    </row>
    <row r="1189" ht="48" spans="1:10">
      <c r="A1189" s="52">
        <v>67</v>
      </c>
      <c r="B1189" s="53" t="s">
        <v>3180</v>
      </c>
      <c r="C1189" s="56" t="s">
        <v>3181</v>
      </c>
      <c r="D1189" s="56" t="s">
        <v>3182</v>
      </c>
      <c r="E1189" s="52" t="s">
        <v>2422</v>
      </c>
      <c r="F1189" s="54"/>
      <c r="G1189" s="55">
        <v>2600</v>
      </c>
      <c r="H1189" s="52">
        <v>2364</v>
      </c>
      <c r="I1189" s="52">
        <v>2149</v>
      </c>
      <c r="J1189" s="52">
        <v>1953</v>
      </c>
    </row>
    <row r="1190" ht="24" spans="1:10">
      <c r="A1190" s="52"/>
      <c r="B1190" s="53" t="s">
        <v>3183</v>
      </c>
      <c r="C1190" s="53" t="s">
        <v>3184</v>
      </c>
      <c r="D1190" s="56"/>
      <c r="E1190" s="52" t="s">
        <v>2422</v>
      </c>
      <c r="F1190" s="54"/>
      <c r="G1190" s="55">
        <v>520</v>
      </c>
      <c r="H1190" s="52">
        <v>472.7</v>
      </c>
      <c r="I1190" s="52">
        <v>429.8</v>
      </c>
      <c r="J1190" s="52">
        <v>390.7</v>
      </c>
    </row>
    <row r="1191" ht="36" spans="1:10">
      <c r="A1191" s="52">
        <v>68</v>
      </c>
      <c r="B1191" s="53" t="s">
        <v>3185</v>
      </c>
      <c r="C1191" s="56" t="s">
        <v>3186</v>
      </c>
      <c r="D1191" s="56" t="s">
        <v>3187</v>
      </c>
      <c r="E1191" s="52" t="s">
        <v>18</v>
      </c>
      <c r="F1191" s="54"/>
      <c r="G1191" s="55">
        <v>1615</v>
      </c>
      <c r="H1191" s="52">
        <v>1468</v>
      </c>
      <c r="I1191" s="52">
        <v>1335</v>
      </c>
      <c r="J1191" s="52">
        <v>1213</v>
      </c>
    </row>
    <row r="1192" ht="24" customHeight="1" spans="1:10">
      <c r="A1192" s="52"/>
      <c r="B1192" s="53" t="s">
        <v>3188</v>
      </c>
      <c r="C1192" s="53" t="s">
        <v>3189</v>
      </c>
      <c r="D1192" s="56"/>
      <c r="E1192" s="52" t="s">
        <v>18</v>
      </c>
      <c r="F1192" s="54"/>
      <c r="G1192" s="55">
        <v>323</v>
      </c>
      <c r="H1192" s="52">
        <v>293.6</v>
      </c>
      <c r="I1192" s="52">
        <v>266.9</v>
      </c>
      <c r="J1192" s="52">
        <v>242.7</v>
      </c>
    </row>
    <row r="1193" ht="36" spans="1:10">
      <c r="A1193" s="52">
        <v>69</v>
      </c>
      <c r="B1193" s="53" t="s">
        <v>3190</v>
      </c>
      <c r="C1193" s="56" t="s">
        <v>3191</v>
      </c>
      <c r="D1193" s="56" t="s">
        <v>3192</v>
      </c>
      <c r="E1193" s="52" t="s">
        <v>3133</v>
      </c>
      <c r="F1193" s="54" t="s">
        <v>3193</v>
      </c>
      <c r="G1193" s="55">
        <v>7000</v>
      </c>
      <c r="H1193" s="52">
        <v>6364</v>
      </c>
      <c r="I1193" s="52">
        <v>5785</v>
      </c>
      <c r="J1193" s="52">
        <v>5259</v>
      </c>
    </row>
    <row r="1194" ht="24" spans="1:10">
      <c r="A1194" s="52"/>
      <c r="B1194" s="53" t="s">
        <v>3194</v>
      </c>
      <c r="C1194" s="53" t="s">
        <v>3195</v>
      </c>
      <c r="D1194" s="56"/>
      <c r="E1194" s="52" t="s">
        <v>3133</v>
      </c>
      <c r="F1194" s="54"/>
      <c r="G1194" s="55">
        <v>1400</v>
      </c>
      <c r="H1194" s="52">
        <v>1272.7</v>
      </c>
      <c r="I1194" s="52">
        <v>1157</v>
      </c>
      <c r="J1194" s="52">
        <v>1051.8</v>
      </c>
    </row>
    <row r="1195" ht="24" spans="1:10">
      <c r="A1195" s="52"/>
      <c r="B1195" s="53" t="s">
        <v>3196</v>
      </c>
      <c r="C1195" s="56" t="s">
        <v>3197</v>
      </c>
      <c r="D1195" s="56"/>
      <c r="E1195" s="52" t="s">
        <v>3133</v>
      </c>
      <c r="F1195" s="54"/>
      <c r="G1195" s="55">
        <f>G1193</f>
        <v>7000</v>
      </c>
      <c r="H1195" s="52">
        <v>6364</v>
      </c>
      <c r="I1195" s="52">
        <v>5785</v>
      </c>
      <c r="J1195" s="52">
        <v>5259</v>
      </c>
    </row>
    <row r="1196" ht="36" spans="1:10">
      <c r="A1196" s="52">
        <v>70</v>
      </c>
      <c r="B1196" s="53" t="s">
        <v>3198</v>
      </c>
      <c r="C1196" s="56" t="s">
        <v>3199</v>
      </c>
      <c r="D1196" s="56" t="s">
        <v>3200</v>
      </c>
      <c r="E1196" s="52" t="s">
        <v>3201</v>
      </c>
      <c r="F1196" s="54"/>
      <c r="G1196" s="55">
        <v>6040</v>
      </c>
      <c r="H1196" s="52">
        <v>5491</v>
      </c>
      <c r="I1196" s="52">
        <v>4992</v>
      </c>
      <c r="J1196" s="52">
        <v>4538</v>
      </c>
    </row>
    <row r="1197" ht="24" spans="1:10">
      <c r="A1197" s="52"/>
      <c r="B1197" s="53" t="s">
        <v>3202</v>
      </c>
      <c r="C1197" s="53" t="s">
        <v>3203</v>
      </c>
      <c r="D1197" s="56"/>
      <c r="E1197" s="52" t="s">
        <v>3201</v>
      </c>
      <c r="F1197" s="54"/>
      <c r="G1197" s="55">
        <v>1208</v>
      </c>
      <c r="H1197" s="52">
        <v>1098.2</v>
      </c>
      <c r="I1197" s="52">
        <v>998.3</v>
      </c>
      <c r="J1197" s="52">
        <v>907.6</v>
      </c>
    </row>
    <row r="1198" ht="36" spans="1:10">
      <c r="A1198" s="52">
        <v>71</v>
      </c>
      <c r="B1198" s="53" t="s">
        <v>3204</v>
      </c>
      <c r="C1198" s="56" t="s">
        <v>3205</v>
      </c>
      <c r="D1198" s="56" t="s">
        <v>3206</v>
      </c>
      <c r="E1198" s="52" t="s">
        <v>3207</v>
      </c>
      <c r="F1198" s="54"/>
      <c r="G1198" s="55">
        <v>5000</v>
      </c>
      <c r="H1198" s="52">
        <v>4545</v>
      </c>
      <c r="I1198" s="52">
        <v>4132</v>
      </c>
      <c r="J1198" s="52">
        <v>3757</v>
      </c>
    </row>
    <row r="1199" ht="24" spans="1:10">
      <c r="A1199" s="52"/>
      <c r="B1199" s="53" t="s">
        <v>3208</v>
      </c>
      <c r="C1199" s="53" t="s">
        <v>3209</v>
      </c>
      <c r="D1199" s="56"/>
      <c r="E1199" s="52" t="s">
        <v>3207</v>
      </c>
      <c r="F1199" s="54"/>
      <c r="G1199" s="55">
        <v>1000</v>
      </c>
      <c r="H1199" s="52">
        <v>909.1</v>
      </c>
      <c r="I1199" s="52">
        <v>826.4</v>
      </c>
      <c r="J1199" s="52">
        <v>751.3</v>
      </c>
    </row>
    <row r="1200" ht="36" spans="1:10">
      <c r="A1200" s="52">
        <v>72</v>
      </c>
      <c r="B1200" s="53" t="s">
        <v>3210</v>
      </c>
      <c r="C1200" s="56" t="s">
        <v>3211</v>
      </c>
      <c r="D1200" s="56" t="s">
        <v>3212</v>
      </c>
      <c r="E1200" s="52" t="s">
        <v>3146</v>
      </c>
      <c r="F1200" s="54"/>
      <c r="G1200" s="55">
        <v>4000</v>
      </c>
      <c r="H1200" s="52">
        <v>3636</v>
      </c>
      <c r="I1200" s="52">
        <v>3306</v>
      </c>
      <c r="J1200" s="52">
        <v>3005</v>
      </c>
    </row>
    <row r="1201" ht="24" spans="1:10">
      <c r="A1201" s="52"/>
      <c r="B1201" s="53" t="s">
        <v>3213</v>
      </c>
      <c r="C1201" s="53" t="s">
        <v>3214</v>
      </c>
      <c r="D1201" s="56"/>
      <c r="E1201" s="52" t="s">
        <v>3146</v>
      </c>
      <c r="F1201" s="54"/>
      <c r="G1201" s="55">
        <v>800</v>
      </c>
      <c r="H1201" s="52">
        <v>727.3</v>
      </c>
      <c r="I1201" s="52">
        <v>661.2</v>
      </c>
      <c r="J1201" s="52">
        <v>601.1</v>
      </c>
    </row>
    <row r="1202" ht="36" spans="1:10">
      <c r="A1202" s="52">
        <v>73</v>
      </c>
      <c r="B1202" s="53" t="s">
        <v>3215</v>
      </c>
      <c r="C1202" s="56" t="s">
        <v>3216</v>
      </c>
      <c r="D1202" s="56" t="s">
        <v>3217</v>
      </c>
      <c r="E1202" s="52" t="s">
        <v>3146</v>
      </c>
      <c r="F1202" s="54"/>
      <c r="G1202" s="55">
        <v>6000</v>
      </c>
      <c r="H1202" s="52">
        <v>5455</v>
      </c>
      <c r="I1202" s="52">
        <v>4959</v>
      </c>
      <c r="J1202" s="52">
        <v>4508</v>
      </c>
    </row>
    <row r="1203" ht="24" spans="1:10">
      <c r="A1203" s="52"/>
      <c r="B1203" s="53" t="s">
        <v>3218</v>
      </c>
      <c r="C1203" s="53" t="s">
        <v>3219</v>
      </c>
      <c r="D1203" s="56"/>
      <c r="E1203" s="52" t="s">
        <v>3146</v>
      </c>
      <c r="F1203" s="54"/>
      <c r="G1203" s="55">
        <v>1200</v>
      </c>
      <c r="H1203" s="52">
        <v>1090.9</v>
      </c>
      <c r="I1203" s="52">
        <v>991.7</v>
      </c>
      <c r="J1203" s="52">
        <v>901.6</v>
      </c>
    </row>
    <row r="1204" ht="48" spans="1:10">
      <c r="A1204" s="52">
        <v>74</v>
      </c>
      <c r="B1204" s="53" t="s">
        <v>3220</v>
      </c>
      <c r="C1204" s="56" t="s">
        <v>3221</v>
      </c>
      <c r="D1204" s="56" t="s">
        <v>3222</v>
      </c>
      <c r="E1204" s="52" t="s">
        <v>3146</v>
      </c>
      <c r="F1204" s="54"/>
      <c r="G1204" s="55">
        <v>6000</v>
      </c>
      <c r="H1204" s="52">
        <v>5455</v>
      </c>
      <c r="I1204" s="52">
        <v>4959</v>
      </c>
      <c r="J1204" s="52">
        <v>4508</v>
      </c>
    </row>
    <row r="1205" ht="24" spans="1:10">
      <c r="A1205" s="52"/>
      <c r="B1205" s="53" t="s">
        <v>3223</v>
      </c>
      <c r="C1205" s="53" t="s">
        <v>3224</v>
      </c>
      <c r="D1205" s="56"/>
      <c r="E1205" s="52" t="s">
        <v>3146</v>
      </c>
      <c r="F1205" s="54"/>
      <c r="G1205" s="55">
        <v>1200</v>
      </c>
      <c r="H1205" s="52">
        <v>1090.9</v>
      </c>
      <c r="I1205" s="52">
        <v>991.7</v>
      </c>
      <c r="J1205" s="52">
        <v>901.6</v>
      </c>
    </row>
    <row r="1206" ht="36" spans="1:10">
      <c r="A1206" s="52">
        <v>75</v>
      </c>
      <c r="B1206" s="53" t="s">
        <v>3225</v>
      </c>
      <c r="C1206" s="56" t="s">
        <v>3226</v>
      </c>
      <c r="D1206" s="56" t="s">
        <v>3227</v>
      </c>
      <c r="E1206" s="52" t="s">
        <v>3201</v>
      </c>
      <c r="F1206" s="54"/>
      <c r="G1206" s="55">
        <v>2570</v>
      </c>
      <c r="H1206" s="52">
        <v>2336</v>
      </c>
      <c r="I1206" s="52">
        <v>2124</v>
      </c>
      <c r="J1206" s="52">
        <v>1931</v>
      </c>
    </row>
    <row r="1207" ht="24" spans="1:10">
      <c r="A1207" s="52"/>
      <c r="B1207" s="53" t="s">
        <v>3228</v>
      </c>
      <c r="C1207" s="53" t="s">
        <v>3229</v>
      </c>
      <c r="D1207" s="56"/>
      <c r="E1207" s="52" t="s">
        <v>3201</v>
      </c>
      <c r="F1207" s="54"/>
      <c r="G1207" s="55">
        <v>514</v>
      </c>
      <c r="H1207" s="52">
        <v>467.3</v>
      </c>
      <c r="I1207" s="52">
        <v>424.8</v>
      </c>
      <c r="J1207" s="52">
        <v>386.2</v>
      </c>
    </row>
    <row r="1208" ht="36" spans="1:10">
      <c r="A1208" s="52">
        <v>76</v>
      </c>
      <c r="B1208" s="53" t="s">
        <v>3230</v>
      </c>
      <c r="C1208" s="56" t="s">
        <v>3231</v>
      </c>
      <c r="D1208" s="56" t="s">
        <v>3232</v>
      </c>
      <c r="E1208" s="52" t="s">
        <v>3201</v>
      </c>
      <c r="F1208" s="54" t="s">
        <v>3233</v>
      </c>
      <c r="G1208" s="55">
        <v>5100</v>
      </c>
      <c r="H1208" s="52">
        <v>4636</v>
      </c>
      <c r="I1208" s="52">
        <v>4215</v>
      </c>
      <c r="J1208" s="52">
        <v>3832</v>
      </c>
    </row>
    <row r="1209" ht="24" spans="1:10">
      <c r="A1209" s="52"/>
      <c r="B1209" s="53" t="s">
        <v>3234</v>
      </c>
      <c r="C1209" s="53" t="s">
        <v>3235</v>
      </c>
      <c r="D1209" s="56"/>
      <c r="E1209" s="52" t="s">
        <v>3201</v>
      </c>
      <c r="F1209" s="54"/>
      <c r="G1209" s="55">
        <v>1020</v>
      </c>
      <c r="H1209" s="52">
        <v>927.3</v>
      </c>
      <c r="I1209" s="52">
        <v>843</v>
      </c>
      <c r="J1209" s="52">
        <v>766.3</v>
      </c>
    </row>
    <row r="1210" ht="36" spans="1:10">
      <c r="A1210" s="52">
        <v>77</v>
      </c>
      <c r="B1210" s="53" t="s">
        <v>3236</v>
      </c>
      <c r="C1210" s="56" t="s">
        <v>3237</v>
      </c>
      <c r="D1210" s="56" t="s">
        <v>3238</v>
      </c>
      <c r="E1210" s="52" t="s">
        <v>3146</v>
      </c>
      <c r="F1210" s="54"/>
      <c r="G1210" s="55">
        <v>970</v>
      </c>
      <c r="H1210" s="52">
        <v>882</v>
      </c>
      <c r="I1210" s="52">
        <v>802</v>
      </c>
      <c r="J1210" s="52">
        <v>729</v>
      </c>
    </row>
    <row r="1211" ht="23" customHeight="1" spans="1:10">
      <c r="A1211" s="52"/>
      <c r="B1211" s="53" t="s">
        <v>3239</v>
      </c>
      <c r="C1211" s="53" t="s">
        <v>3240</v>
      </c>
      <c r="D1211" s="56"/>
      <c r="E1211" s="52" t="s">
        <v>3146</v>
      </c>
      <c r="F1211" s="54"/>
      <c r="G1211" s="55">
        <v>194</v>
      </c>
      <c r="H1211" s="52">
        <v>176.4</v>
      </c>
      <c r="I1211" s="52">
        <v>160.3</v>
      </c>
      <c r="J1211" s="52">
        <v>145.8</v>
      </c>
    </row>
    <row r="1212" ht="36" spans="1:10">
      <c r="A1212" s="52">
        <v>78</v>
      </c>
      <c r="B1212" s="53" t="s">
        <v>3241</v>
      </c>
      <c r="C1212" s="56" t="s">
        <v>3242</v>
      </c>
      <c r="D1212" s="56" t="s">
        <v>3243</v>
      </c>
      <c r="E1212" s="52" t="s">
        <v>3027</v>
      </c>
      <c r="F1212" s="54"/>
      <c r="G1212" s="55">
        <v>1350</v>
      </c>
      <c r="H1212" s="52">
        <v>1227</v>
      </c>
      <c r="I1212" s="52">
        <v>1116</v>
      </c>
      <c r="J1212" s="52">
        <v>1014</v>
      </c>
    </row>
    <row r="1213" ht="24" spans="1:10">
      <c r="A1213" s="52"/>
      <c r="B1213" s="53" t="s">
        <v>3244</v>
      </c>
      <c r="C1213" s="53" t="s">
        <v>3245</v>
      </c>
      <c r="D1213" s="56"/>
      <c r="E1213" s="52" t="s">
        <v>3027</v>
      </c>
      <c r="F1213" s="54"/>
      <c r="G1213" s="55">
        <v>270</v>
      </c>
      <c r="H1213" s="52">
        <v>245.5</v>
      </c>
      <c r="I1213" s="52">
        <v>223.1</v>
      </c>
      <c r="J1213" s="52">
        <v>202.9</v>
      </c>
    </row>
    <row r="1214" ht="36" spans="1:10">
      <c r="A1214" s="52">
        <v>79</v>
      </c>
      <c r="B1214" s="53" t="s">
        <v>3246</v>
      </c>
      <c r="C1214" s="56" t="s">
        <v>3247</v>
      </c>
      <c r="D1214" s="56" t="s">
        <v>3248</v>
      </c>
      <c r="E1214" s="52" t="s">
        <v>3027</v>
      </c>
      <c r="F1214" s="54"/>
      <c r="G1214" s="55">
        <v>2620</v>
      </c>
      <c r="H1214" s="52">
        <v>2382</v>
      </c>
      <c r="I1214" s="52">
        <v>2165</v>
      </c>
      <c r="J1214" s="52">
        <v>1968</v>
      </c>
    </row>
    <row r="1215" ht="24" spans="1:10">
      <c r="A1215" s="52"/>
      <c r="B1215" s="53" t="s">
        <v>3249</v>
      </c>
      <c r="C1215" s="53" t="s">
        <v>3250</v>
      </c>
      <c r="D1215" s="56"/>
      <c r="E1215" s="52" t="s">
        <v>3027</v>
      </c>
      <c r="F1215" s="54"/>
      <c r="G1215" s="55">
        <v>524</v>
      </c>
      <c r="H1215" s="52">
        <v>476.4</v>
      </c>
      <c r="I1215" s="52">
        <v>433.1</v>
      </c>
      <c r="J1215" s="52">
        <v>393.7</v>
      </c>
    </row>
    <row r="1216" ht="36" spans="1:10">
      <c r="A1216" s="52">
        <v>80</v>
      </c>
      <c r="B1216" s="53" t="s">
        <v>3251</v>
      </c>
      <c r="C1216" s="56" t="s">
        <v>3252</v>
      </c>
      <c r="D1216" s="56" t="s">
        <v>3253</v>
      </c>
      <c r="E1216" s="52" t="s">
        <v>3027</v>
      </c>
      <c r="F1216" s="54" t="s">
        <v>3254</v>
      </c>
      <c r="G1216" s="55">
        <v>2300</v>
      </c>
      <c r="H1216" s="52">
        <v>2091</v>
      </c>
      <c r="I1216" s="52">
        <v>1901</v>
      </c>
      <c r="J1216" s="52">
        <v>1728</v>
      </c>
    </row>
    <row r="1217" ht="24" spans="1:10">
      <c r="A1217" s="52"/>
      <c r="B1217" s="53" t="s">
        <v>3255</v>
      </c>
      <c r="C1217" s="53" t="s">
        <v>3256</v>
      </c>
      <c r="D1217" s="56"/>
      <c r="E1217" s="52" t="s">
        <v>3027</v>
      </c>
      <c r="F1217" s="54"/>
      <c r="G1217" s="55">
        <v>460</v>
      </c>
      <c r="H1217" s="52">
        <v>418.2</v>
      </c>
      <c r="I1217" s="52">
        <v>380.2</v>
      </c>
      <c r="J1217" s="52">
        <v>345.6</v>
      </c>
    </row>
    <row r="1218" ht="36" spans="1:10">
      <c r="A1218" s="52">
        <v>81</v>
      </c>
      <c r="B1218" s="53" t="s">
        <v>3257</v>
      </c>
      <c r="C1218" s="56" t="s">
        <v>3258</v>
      </c>
      <c r="D1218" s="56" t="s">
        <v>3259</v>
      </c>
      <c r="E1218" s="52" t="s">
        <v>3027</v>
      </c>
      <c r="F1218" s="54" t="s">
        <v>3260</v>
      </c>
      <c r="G1218" s="55">
        <v>5400</v>
      </c>
      <c r="H1218" s="52">
        <v>4909</v>
      </c>
      <c r="I1218" s="52">
        <v>4463</v>
      </c>
      <c r="J1218" s="52">
        <v>4057</v>
      </c>
    </row>
    <row r="1219" ht="24" spans="1:10">
      <c r="A1219" s="52"/>
      <c r="B1219" s="53" t="s">
        <v>3261</v>
      </c>
      <c r="C1219" s="53" t="s">
        <v>3262</v>
      </c>
      <c r="D1219" s="56"/>
      <c r="E1219" s="52" t="s">
        <v>3027</v>
      </c>
      <c r="F1219" s="78"/>
      <c r="G1219" s="79">
        <v>1080</v>
      </c>
      <c r="H1219" s="52">
        <v>981.8</v>
      </c>
      <c r="I1219" s="52">
        <v>892.6</v>
      </c>
      <c r="J1219" s="52">
        <v>811.4</v>
      </c>
    </row>
    <row r="1220" ht="48" spans="1:10">
      <c r="A1220" s="52">
        <v>82</v>
      </c>
      <c r="B1220" s="53" t="s">
        <v>3263</v>
      </c>
      <c r="C1220" s="56" t="s">
        <v>3264</v>
      </c>
      <c r="D1220" s="56" t="s">
        <v>3265</v>
      </c>
      <c r="E1220" s="76" t="s">
        <v>3027</v>
      </c>
      <c r="F1220" s="78"/>
      <c r="G1220" s="79">
        <v>4890</v>
      </c>
      <c r="H1220" s="52">
        <v>4445</v>
      </c>
      <c r="I1220" s="52">
        <v>4041</v>
      </c>
      <c r="J1220" s="52">
        <v>3674</v>
      </c>
    </row>
    <row r="1221" ht="36" spans="1:10">
      <c r="A1221" s="52"/>
      <c r="B1221" s="53" t="s">
        <v>3266</v>
      </c>
      <c r="C1221" s="53" t="s">
        <v>3267</v>
      </c>
      <c r="D1221" s="56"/>
      <c r="E1221" s="52" t="s">
        <v>3027</v>
      </c>
      <c r="F1221" s="78"/>
      <c r="G1221" s="79">
        <v>978</v>
      </c>
      <c r="H1221" s="52">
        <v>889.1</v>
      </c>
      <c r="I1221" s="52">
        <v>808.3</v>
      </c>
      <c r="J1221" s="52">
        <v>734.8</v>
      </c>
    </row>
    <row r="1222" ht="36" spans="1:10">
      <c r="A1222" s="52">
        <v>83</v>
      </c>
      <c r="B1222" s="53" t="s">
        <v>3268</v>
      </c>
      <c r="C1222" s="56" t="s">
        <v>3269</v>
      </c>
      <c r="D1222" s="56" t="s">
        <v>3270</v>
      </c>
      <c r="E1222" s="52" t="s">
        <v>3027</v>
      </c>
      <c r="F1222" s="54" t="s">
        <v>3271</v>
      </c>
      <c r="G1222" s="55">
        <v>2130</v>
      </c>
      <c r="H1222" s="52">
        <v>1936</v>
      </c>
      <c r="I1222" s="52">
        <v>1760</v>
      </c>
      <c r="J1222" s="52">
        <v>1600</v>
      </c>
    </row>
    <row r="1223" ht="24" spans="1:10">
      <c r="A1223" s="52"/>
      <c r="B1223" s="53" t="s">
        <v>3272</v>
      </c>
      <c r="C1223" s="53" t="s">
        <v>3273</v>
      </c>
      <c r="D1223" s="56"/>
      <c r="E1223" s="52" t="s">
        <v>3027</v>
      </c>
      <c r="F1223" s="54"/>
      <c r="G1223" s="55">
        <v>426</v>
      </c>
      <c r="H1223" s="52">
        <v>387.3</v>
      </c>
      <c r="I1223" s="52">
        <v>352.1</v>
      </c>
      <c r="J1223" s="52">
        <v>320.1</v>
      </c>
    </row>
    <row r="1224" ht="36" spans="1:10">
      <c r="A1224" s="52">
        <v>84</v>
      </c>
      <c r="B1224" s="53" t="s">
        <v>3274</v>
      </c>
      <c r="C1224" s="56" t="s">
        <v>3275</v>
      </c>
      <c r="D1224" s="56" t="s">
        <v>3276</v>
      </c>
      <c r="E1224" s="52" t="s">
        <v>3146</v>
      </c>
      <c r="F1224" s="54"/>
      <c r="G1224" s="55">
        <v>1830</v>
      </c>
      <c r="H1224" s="52">
        <v>1664</v>
      </c>
      <c r="I1224" s="52">
        <v>1512</v>
      </c>
      <c r="J1224" s="52">
        <v>1375</v>
      </c>
    </row>
    <row r="1225" ht="24" spans="1:10">
      <c r="A1225" s="52"/>
      <c r="B1225" s="53" t="s">
        <v>3277</v>
      </c>
      <c r="C1225" s="53" t="s">
        <v>3278</v>
      </c>
      <c r="D1225" s="56"/>
      <c r="E1225" s="52" t="s">
        <v>3146</v>
      </c>
      <c r="F1225" s="54"/>
      <c r="G1225" s="55">
        <v>366</v>
      </c>
      <c r="H1225" s="52">
        <v>332.7</v>
      </c>
      <c r="I1225" s="52">
        <v>302.5</v>
      </c>
      <c r="J1225" s="52">
        <v>275</v>
      </c>
    </row>
    <row r="1226" ht="36" spans="1:10">
      <c r="A1226" s="52">
        <v>85</v>
      </c>
      <c r="B1226" s="53" t="s">
        <v>3279</v>
      </c>
      <c r="C1226" s="56" t="s">
        <v>3280</v>
      </c>
      <c r="D1226" s="56" t="s">
        <v>3281</v>
      </c>
      <c r="E1226" s="52" t="s">
        <v>3027</v>
      </c>
      <c r="F1226" s="54" t="s">
        <v>3282</v>
      </c>
      <c r="G1226" s="55">
        <v>1760</v>
      </c>
      <c r="H1226" s="52">
        <v>1600</v>
      </c>
      <c r="I1226" s="52">
        <v>1455</v>
      </c>
      <c r="J1226" s="52">
        <v>1322</v>
      </c>
    </row>
    <row r="1227" ht="36" spans="1:10">
      <c r="A1227" s="52"/>
      <c r="B1227" s="53" t="s">
        <v>3283</v>
      </c>
      <c r="C1227" s="53" t="s">
        <v>3284</v>
      </c>
      <c r="D1227" s="56"/>
      <c r="E1227" s="52" t="s">
        <v>3027</v>
      </c>
      <c r="F1227" s="54"/>
      <c r="G1227" s="55">
        <v>352</v>
      </c>
      <c r="H1227" s="52">
        <v>320</v>
      </c>
      <c r="I1227" s="52">
        <v>290.9</v>
      </c>
      <c r="J1227" s="52">
        <v>264.5</v>
      </c>
    </row>
    <row r="1228" ht="36" spans="1:10">
      <c r="A1228" s="52">
        <v>86</v>
      </c>
      <c r="B1228" s="53" t="s">
        <v>3285</v>
      </c>
      <c r="C1228" s="56" t="s">
        <v>3286</v>
      </c>
      <c r="D1228" s="56" t="s">
        <v>3287</v>
      </c>
      <c r="E1228" s="52" t="s">
        <v>3027</v>
      </c>
      <c r="F1228" s="54" t="s">
        <v>3282</v>
      </c>
      <c r="G1228" s="55">
        <v>2900</v>
      </c>
      <c r="H1228" s="52">
        <v>2636</v>
      </c>
      <c r="I1228" s="52">
        <v>2397</v>
      </c>
      <c r="J1228" s="52">
        <v>2179</v>
      </c>
    </row>
    <row r="1229" ht="36" spans="1:10">
      <c r="A1229" s="52"/>
      <c r="B1229" s="53" t="s">
        <v>3288</v>
      </c>
      <c r="C1229" s="53" t="s">
        <v>3289</v>
      </c>
      <c r="D1229" s="56"/>
      <c r="E1229" s="52" t="s">
        <v>3027</v>
      </c>
      <c r="F1229" s="54"/>
      <c r="G1229" s="55">
        <v>580</v>
      </c>
      <c r="H1229" s="52">
        <v>527.3</v>
      </c>
      <c r="I1229" s="52">
        <v>479.3</v>
      </c>
      <c r="J1229" s="52">
        <v>435.8</v>
      </c>
    </row>
    <row r="1230" ht="36" spans="1:10">
      <c r="A1230" s="52">
        <v>87</v>
      </c>
      <c r="B1230" s="53" t="s">
        <v>3290</v>
      </c>
      <c r="C1230" s="56" t="s">
        <v>3291</v>
      </c>
      <c r="D1230" s="56" t="s">
        <v>3292</v>
      </c>
      <c r="E1230" s="52" t="s">
        <v>3027</v>
      </c>
      <c r="F1230" s="54" t="s">
        <v>3293</v>
      </c>
      <c r="G1230" s="55">
        <v>1385</v>
      </c>
      <c r="H1230" s="52">
        <v>1259</v>
      </c>
      <c r="I1230" s="52">
        <v>1145</v>
      </c>
      <c r="J1230" s="52">
        <v>1041</v>
      </c>
    </row>
    <row r="1231" ht="24" spans="1:10">
      <c r="A1231" s="52"/>
      <c r="B1231" s="53" t="s">
        <v>3294</v>
      </c>
      <c r="C1231" s="53" t="s">
        <v>3295</v>
      </c>
      <c r="D1231" s="56"/>
      <c r="E1231" s="52" t="s">
        <v>3027</v>
      </c>
      <c r="F1231" s="54"/>
      <c r="G1231" s="55">
        <v>277</v>
      </c>
      <c r="H1231" s="52">
        <v>251.8</v>
      </c>
      <c r="I1231" s="52">
        <v>228.9</v>
      </c>
      <c r="J1231" s="52">
        <v>208.1</v>
      </c>
    </row>
    <row r="1232" ht="36" spans="1:10">
      <c r="A1232" s="52">
        <v>88</v>
      </c>
      <c r="B1232" s="53" t="s">
        <v>3296</v>
      </c>
      <c r="C1232" s="56" t="s">
        <v>3297</v>
      </c>
      <c r="D1232" s="56" t="s">
        <v>3298</v>
      </c>
      <c r="E1232" s="52" t="s">
        <v>3027</v>
      </c>
      <c r="F1232" s="54"/>
      <c r="G1232" s="55">
        <v>2550</v>
      </c>
      <c r="H1232" s="52">
        <v>2318</v>
      </c>
      <c r="I1232" s="52">
        <v>2107</v>
      </c>
      <c r="J1232" s="52">
        <v>1916</v>
      </c>
    </row>
    <row r="1233" ht="24" spans="1:10">
      <c r="A1233" s="52"/>
      <c r="B1233" s="53" t="s">
        <v>3299</v>
      </c>
      <c r="C1233" s="53" t="s">
        <v>3300</v>
      </c>
      <c r="D1233" s="56"/>
      <c r="E1233" s="52" t="s">
        <v>3027</v>
      </c>
      <c r="F1233" s="54"/>
      <c r="G1233" s="55">
        <v>510</v>
      </c>
      <c r="H1233" s="52">
        <v>463.6</v>
      </c>
      <c r="I1233" s="52">
        <v>421.5</v>
      </c>
      <c r="J1233" s="52">
        <v>383.2</v>
      </c>
    </row>
    <row r="1234" ht="36" spans="1:10">
      <c r="A1234" s="52">
        <v>89</v>
      </c>
      <c r="B1234" s="53" t="s">
        <v>3301</v>
      </c>
      <c r="C1234" s="56" t="s">
        <v>3302</v>
      </c>
      <c r="D1234" s="56" t="s">
        <v>3303</v>
      </c>
      <c r="E1234" s="52" t="s">
        <v>3027</v>
      </c>
      <c r="F1234" s="54"/>
      <c r="G1234" s="55">
        <v>1340</v>
      </c>
      <c r="H1234" s="52">
        <v>1218</v>
      </c>
      <c r="I1234" s="52">
        <v>1107</v>
      </c>
      <c r="J1234" s="52">
        <v>1007</v>
      </c>
    </row>
    <row r="1235" ht="24" spans="1:10">
      <c r="A1235" s="52"/>
      <c r="B1235" s="53" t="s">
        <v>3304</v>
      </c>
      <c r="C1235" s="53" t="s">
        <v>3305</v>
      </c>
      <c r="D1235" s="56"/>
      <c r="E1235" s="52" t="s">
        <v>3027</v>
      </c>
      <c r="F1235" s="54"/>
      <c r="G1235" s="55">
        <v>268</v>
      </c>
      <c r="H1235" s="52">
        <v>243.6</v>
      </c>
      <c r="I1235" s="52">
        <v>221.5</v>
      </c>
      <c r="J1235" s="52">
        <v>201.4</v>
      </c>
    </row>
    <row r="1236" ht="36" spans="1:10">
      <c r="A1236" s="52">
        <v>90</v>
      </c>
      <c r="B1236" s="53" t="s">
        <v>3306</v>
      </c>
      <c r="C1236" s="56" t="s">
        <v>3307</v>
      </c>
      <c r="D1236" s="56" t="s">
        <v>3308</v>
      </c>
      <c r="E1236" s="52" t="s">
        <v>3027</v>
      </c>
      <c r="F1236" s="54"/>
      <c r="G1236" s="55">
        <v>2900</v>
      </c>
      <c r="H1236" s="52">
        <v>2636</v>
      </c>
      <c r="I1236" s="52">
        <v>2397</v>
      </c>
      <c r="J1236" s="52">
        <v>2179</v>
      </c>
    </row>
    <row r="1237" ht="24" spans="1:10">
      <c r="A1237" s="52"/>
      <c r="B1237" s="53" t="s">
        <v>3309</v>
      </c>
      <c r="C1237" s="53" t="s">
        <v>3310</v>
      </c>
      <c r="D1237" s="56"/>
      <c r="E1237" s="52" t="s">
        <v>3027</v>
      </c>
      <c r="F1237" s="54"/>
      <c r="G1237" s="55">
        <v>580</v>
      </c>
      <c r="H1237" s="52">
        <v>527.3</v>
      </c>
      <c r="I1237" s="52">
        <v>479.3</v>
      </c>
      <c r="J1237" s="52">
        <v>435.8</v>
      </c>
    </row>
    <row r="1238" ht="36" spans="1:10">
      <c r="A1238" s="52">
        <v>91</v>
      </c>
      <c r="B1238" s="53" t="s">
        <v>3311</v>
      </c>
      <c r="C1238" s="56" t="s">
        <v>3312</v>
      </c>
      <c r="D1238" s="56" t="s">
        <v>3313</v>
      </c>
      <c r="E1238" s="52" t="s">
        <v>3027</v>
      </c>
      <c r="F1238" s="54"/>
      <c r="G1238" s="55">
        <v>3510</v>
      </c>
      <c r="H1238" s="52">
        <v>3191</v>
      </c>
      <c r="I1238" s="52">
        <v>2901</v>
      </c>
      <c r="J1238" s="52">
        <v>2637</v>
      </c>
    </row>
    <row r="1239" ht="24" spans="1:10">
      <c r="A1239" s="52"/>
      <c r="B1239" s="53" t="s">
        <v>3314</v>
      </c>
      <c r="C1239" s="53" t="s">
        <v>3315</v>
      </c>
      <c r="D1239" s="56"/>
      <c r="E1239" s="52" t="s">
        <v>3027</v>
      </c>
      <c r="F1239" s="54"/>
      <c r="G1239" s="55">
        <v>702</v>
      </c>
      <c r="H1239" s="52">
        <v>638.2</v>
      </c>
      <c r="I1239" s="52">
        <v>580.2</v>
      </c>
      <c r="J1239" s="52">
        <v>527.4</v>
      </c>
    </row>
    <row r="1240" ht="36" spans="1:10">
      <c r="A1240" s="52"/>
      <c r="B1240" s="53" t="s">
        <v>3316</v>
      </c>
      <c r="C1240" s="56" t="s">
        <v>3317</v>
      </c>
      <c r="D1240" s="56"/>
      <c r="E1240" s="52" t="s">
        <v>3027</v>
      </c>
      <c r="F1240" s="54"/>
      <c r="G1240" s="55">
        <v>700</v>
      </c>
      <c r="H1240" s="52">
        <v>636</v>
      </c>
      <c r="I1240" s="52">
        <v>579</v>
      </c>
      <c r="J1240" s="52">
        <v>526</v>
      </c>
    </row>
    <row r="1241" ht="36" spans="1:10">
      <c r="A1241" s="52">
        <v>92</v>
      </c>
      <c r="B1241" s="53" t="s">
        <v>3318</v>
      </c>
      <c r="C1241" s="56" t="s">
        <v>3319</v>
      </c>
      <c r="D1241" s="56" t="s">
        <v>3313</v>
      </c>
      <c r="E1241" s="52" t="s">
        <v>3027</v>
      </c>
      <c r="F1241" s="54"/>
      <c r="G1241" s="55">
        <v>4190</v>
      </c>
      <c r="H1241" s="52">
        <v>3809</v>
      </c>
      <c r="I1241" s="52">
        <v>3463</v>
      </c>
      <c r="J1241" s="52">
        <v>3148</v>
      </c>
    </row>
    <row r="1242" ht="24" spans="1:10">
      <c r="A1242" s="52"/>
      <c r="B1242" s="53" t="s">
        <v>3320</v>
      </c>
      <c r="C1242" s="53" t="s">
        <v>3321</v>
      </c>
      <c r="D1242" s="56"/>
      <c r="E1242" s="52" t="s">
        <v>3027</v>
      </c>
      <c r="F1242" s="54"/>
      <c r="G1242" s="55">
        <v>838</v>
      </c>
      <c r="H1242" s="52">
        <v>761.8</v>
      </c>
      <c r="I1242" s="52">
        <v>692.6</v>
      </c>
      <c r="J1242" s="52">
        <v>629.6</v>
      </c>
    </row>
    <row r="1243" ht="36" spans="1:10">
      <c r="A1243" s="52"/>
      <c r="B1243" s="53" t="s">
        <v>3322</v>
      </c>
      <c r="C1243" s="56" t="s">
        <v>3323</v>
      </c>
      <c r="D1243" s="56"/>
      <c r="E1243" s="52" t="s">
        <v>3027</v>
      </c>
      <c r="F1243" s="54"/>
      <c r="G1243" s="55">
        <v>838</v>
      </c>
      <c r="H1243" s="52">
        <v>762</v>
      </c>
      <c r="I1243" s="52">
        <v>693</v>
      </c>
      <c r="J1243" s="52">
        <v>630</v>
      </c>
    </row>
    <row r="1244" ht="36" spans="1:10">
      <c r="A1244" s="52">
        <v>93</v>
      </c>
      <c r="B1244" s="53" t="s">
        <v>3324</v>
      </c>
      <c r="C1244" s="56" t="s">
        <v>3325</v>
      </c>
      <c r="D1244" s="56" t="s">
        <v>3326</v>
      </c>
      <c r="E1244" s="52" t="s">
        <v>3027</v>
      </c>
      <c r="F1244" s="54"/>
      <c r="G1244" s="55">
        <v>4010</v>
      </c>
      <c r="H1244" s="52">
        <v>3645</v>
      </c>
      <c r="I1244" s="52">
        <v>3314</v>
      </c>
      <c r="J1244" s="52">
        <v>3013</v>
      </c>
    </row>
    <row r="1245" ht="24" spans="1:10">
      <c r="A1245" s="52"/>
      <c r="B1245" s="53" t="s">
        <v>3327</v>
      </c>
      <c r="C1245" s="53" t="s">
        <v>3328</v>
      </c>
      <c r="D1245" s="56"/>
      <c r="E1245" s="52" t="s">
        <v>3027</v>
      </c>
      <c r="F1245" s="54"/>
      <c r="G1245" s="55">
        <v>802</v>
      </c>
      <c r="H1245" s="52">
        <v>729.1</v>
      </c>
      <c r="I1245" s="52">
        <v>662.8</v>
      </c>
      <c r="J1245" s="52">
        <v>602.6</v>
      </c>
    </row>
    <row r="1246" ht="36" spans="1:10">
      <c r="A1246" s="52">
        <v>94</v>
      </c>
      <c r="B1246" s="53" t="s">
        <v>3329</v>
      </c>
      <c r="C1246" s="56" t="s">
        <v>3330</v>
      </c>
      <c r="D1246" s="56" t="s">
        <v>3331</v>
      </c>
      <c r="E1246" s="52" t="s">
        <v>3332</v>
      </c>
      <c r="F1246" s="54"/>
      <c r="G1246" s="55">
        <v>2820</v>
      </c>
      <c r="H1246" s="52">
        <v>2564</v>
      </c>
      <c r="I1246" s="52">
        <v>2331</v>
      </c>
      <c r="J1246" s="52">
        <v>2119</v>
      </c>
    </row>
    <row r="1247" ht="24" spans="1:10">
      <c r="A1247" s="52"/>
      <c r="B1247" s="53" t="s">
        <v>3333</v>
      </c>
      <c r="C1247" s="53" t="s">
        <v>3334</v>
      </c>
      <c r="D1247" s="56"/>
      <c r="E1247" s="52" t="s">
        <v>3332</v>
      </c>
      <c r="F1247" s="54"/>
      <c r="G1247" s="55">
        <v>564</v>
      </c>
      <c r="H1247" s="52">
        <v>512.7</v>
      </c>
      <c r="I1247" s="52">
        <v>466.1</v>
      </c>
      <c r="J1247" s="52">
        <v>423.7</v>
      </c>
    </row>
    <row r="1248" ht="36" spans="1:10">
      <c r="A1248" s="52">
        <v>95</v>
      </c>
      <c r="B1248" s="53" t="s">
        <v>3335</v>
      </c>
      <c r="C1248" s="56" t="s">
        <v>3336</v>
      </c>
      <c r="D1248" s="56" t="s">
        <v>3337</v>
      </c>
      <c r="E1248" s="52" t="s">
        <v>18</v>
      </c>
      <c r="F1248" s="54"/>
      <c r="G1248" s="55">
        <v>3000</v>
      </c>
      <c r="H1248" s="52">
        <v>2727</v>
      </c>
      <c r="I1248" s="52">
        <v>2479</v>
      </c>
      <c r="J1248" s="52">
        <v>2254</v>
      </c>
    </row>
    <row r="1249" ht="24" spans="1:10">
      <c r="A1249" s="52"/>
      <c r="B1249" s="53" t="s">
        <v>3338</v>
      </c>
      <c r="C1249" s="53" t="s">
        <v>3339</v>
      </c>
      <c r="D1249" s="56"/>
      <c r="E1249" s="52" t="s">
        <v>18</v>
      </c>
      <c r="F1249" s="54"/>
      <c r="G1249" s="55">
        <v>600</v>
      </c>
      <c r="H1249" s="52">
        <v>545.5</v>
      </c>
      <c r="I1249" s="52">
        <v>495.9</v>
      </c>
      <c r="J1249" s="52">
        <v>450.8</v>
      </c>
    </row>
    <row r="1250" ht="36" spans="1:10">
      <c r="A1250" s="52">
        <v>96</v>
      </c>
      <c r="B1250" s="53" t="s">
        <v>3340</v>
      </c>
      <c r="C1250" s="56" t="s">
        <v>3341</v>
      </c>
      <c r="D1250" s="56" t="s">
        <v>3342</v>
      </c>
      <c r="E1250" s="52" t="s">
        <v>3027</v>
      </c>
      <c r="F1250" s="54"/>
      <c r="G1250" s="55">
        <v>2630</v>
      </c>
      <c r="H1250" s="52">
        <v>2391</v>
      </c>
      <c r="I1250" s="52">
        <v>2174</v>
      </c>
      <c r="J1250" s="52">
        <v>1976</v>
      </c>
    </row>
    <row r="1251" ht="24" spans="1:10">
      <c r="A1251" s="52"/>
      <c r="B1251" s="53" t="s">
        <v>3343</v>
      </c>
      <c r="C1251" s="53" t="s">
        <v>3344</v>
      </c>
      <c r="D1251" s="56"/>
      <c r="E1251" s="52" t="s">
        <v>3027</v>
      </c>
      <c r="F1251" s="54"/>
      <c r="G1251" s="55">
        <v>526</v>
      </c>
      <c r="H1251" s="52">
        <v>478.2</v>
      </c>
      <c r="I1251" s="52">
        <v>434.7</v>
      </c>
      <c r="J1251" s="52">
        <v>395.2</v>
      </c>
    </row>
    <row r="1252" ht="24" spans="1:10">
      <c r="A1252" s="52"/>
      <c r="B1252" s="53" t="s">
        <v>3345</v>
      </c>
      <c r="C1252" s="56" t="s">
        <v>3346</v>
      </c>
      <c r="D1252" s="56"/>
      <c r="E1252" s="52" t="s">
        <v>3027</v>
      </c>
      <c r="F1252" s="54"/>
      <c r="G1252" s="55">
        <f>G1250</f>
        <v>2630</v>
      </c>
      <c r="H1252" s="52">
        <v>2391</v>
      </c>
      <c r="I1252" s="52">
        <v>2174</v>
      </c>
      <c r="J1252" s="52">
        <v>1976</v>
      </c>
    </row>
    <row r="1253" ht="36" spans="1:10">
      <c r="A1253" s="52">
        <v>97</v>
      </c>
      <c r="B1253" s="53" t="s">
        <v>3347</v>
      </c>
      <c r="C1253" s="56" t="s">
        <v>3348</v>
      </c>
      <c r="D1253" s="56" t="s">
        <v>3349</v>
      </c>
      <c r="E1253" s="52" t="s">
        <v>3350</v>
      </c>
      <c r="F1253" s="54"/>
      <c r="G1253" s="55">
        <v>1000</v>
      </c>
      <c r="H1253" s="52">
        <v>909</v>
      </c>
      <c r="I1253" s="52">
        <v>826</v>
      </c>
      <c r="J1253" s="52">
        <v>751</v>
      </c>
    </row>
    <row r="1254" ht="24" spans="1:10">
      <c r="A1254" s="52"/>
      <c r="B1254" s="53" t="s">
        <v>3351</v>
      </c>
      <c r="C1254" s="53" t="s">
        <v>3352</v>
      </c>
      <c r="D1254" s="56"/>
      <c r="E1254" s="52" t="s">
        <v>3350</v>
      </c>
      <c r="F1254" s="54"/>
      <c r="G1254" s="55">
        <v>200</v>
      </c>
      <c r="H1254" s="52">
        <v>181.8</v>
      </c>
      <c r="I1254" s="52">
        <v>165.3</v>
      </c>
      <c r="J1254" s="52">
        <v>150.3</v>
      </c>
    </row>
    <row r="1255" ht="36" spans="1:10">
      <c r="A1255" s="52">
        <v>98</v>
      </c>
      <c r="B1255" s="53" t="s">
        <v>3353</v>
      </c>
      <c r="C1255" s="56" t="s">
        <v>3354</v>
      </c>
      <c r="D1255" s="56" t="s">
        <v>3355</v>
      </c>
      <c r="E1255" s="52" t="s">
        <v>3350</v>
      </c>
      <c r="F1255" s="54"/>
      <c r="G1255" s="55">
        <v>1880</v>
      </c>
      <c r="H1255" s="52">
        <v>1709</v>
      </c>
      <c r="I1255" s="52">
        <v>1554</v>
      </c>
      <c r="J1255" s="52">
        <v>1412</v>
      </c>
    </row>
    <row r="1256" ht="24" spans="1:10">
      <c r="A1256" s="52"/>
      <c r="B1256" s="53" t="s">
        <v>3356</v>
      </c>
      <c r="C1256" s="53" t="s">
        <v>3357</v>
      </c>
      <c r="D1256" s="56"/>
      <c r="E1256" s="52" t="s">
        <v>3350</v>
      </c>
      <c r="F1256" s="54"/>
      <c r="G1256" s="55">
        <v>376</v>
      </c>
      <c r="H1256" s="52">
        <v>341.8</v>
      </c>
      <c r="I1256" s="52">
        <v>310.7</v>
      </c>
      <c r="J1256" s="52">
        <v>282.5</v>
      </c>
    </row>
    <row r="1257" ht="36" spans="1:10">
      <c r="A1257" s="52">
        <v>99</v>
      </c>
      <c r="B1257" s="53" t="s">
        <v>3358</v>
      </c>
      <c r="C1257" s="56" t="s">
        <v>3359</v>
      </c>
      <c r="D1257" s="56" t="s">
        <v>3360</v>
      </c>
      <c r="E1257" s="52" t="s">
        <v>3350</v>
      </c>
      <c r="F1257" s="54"/>
      <c r="G1257" s="55">
        <v>1630</v>
      </c>
      <c r="H1257" s="52">
        <v>1482</v>
      </c>
      <c r="I1257" s="52">
        <v>1347</v>
      </c>
      <c r="J1257" s="52">
        <v>1225</v>
      </c>
    </row>
    <row r="1258" ht="24" spans="1:10">
      <c r="A1258" s="52"/>
      <c r="B1258" s="53" t="s">
        <v>3361</v>
      </c>
      <c r="C1258" s="53" t="s">
        <v>3362</v>
      </c>
      <c r="D1258" s="56"/>
      <c r="E1258" s="52" t="s">
        <v>3350</v>
      </c>
      <c r="F1258" s="54"/>
      <c r="G1258" s="55">
        <v>326</v>
      </c>
      <c r="H1258" s="52">
        <v>296.4</v>
      </c>
      <c r="I1258" s="52">
        <v>269.4</v>
      </c>
      <c r="J1258" s="52">
        <v>244.9</v>
      </c>
    </row>
    <row r="1259" ht="36" spans="1:10">
      <c r="A1259" s="52">
        <v>100</v>
      </c>
      <c r="B1259" s="53" t="s">
        <v>3363</v>
      </c>
      <c r="C1259" s="56" t="s">
        <v>3364</v>
      </c>
      <c r="D1259" s="56" t="s">
        <v>3365</v>
      </c>
      <c r="E1259" s="52" t="s">
        <v>3350</v>
      </c>
      <c r="F1259" s="54"/>
      <c r="G1259" s="55">
        <v>2460</v>
      </c>
      <c r="H1259" s="52">
        <v>2236</v>
      </c>
      <c r="I1259" s="52">
        <v>2033</v>
      </c>
      <c r="J1259" s="52">
        <v>1848</v>
      </c>
    </row>
    <row r="1260" ht="24" spans="1:10">
      <c r="A1260" s="52"/>
      <c r="B1260" s="53" t="s">
        <v>3366</v>
      </c>
      <c r="C1260" s="53" t="s">
        <v>3367</v>
      </c>
      <c r="D1260" s="56"/>
      <c r="E1260" s="52" t="s">
        <v>3350</v>
      </c>
      <c r="F1260" s="54"/>
      <c r="G1260" s="55">
        <v>492</v>
      </c>
      <c r="H1260" s="52">
        <v>447.3</v>
      </c>
      <c r="I1260" s="52">
        <v>406.6</v>
      </c>
      <c r="J1260" s="52">
        <v>369.6</v>
      </c>
    </row>
    <row r="1261" ht="36" spans="1:10">
      <c r="A1261" s="52">
        <v>101</v>
      </c>
      <c r="B1261" s="53" t="s">
        <v>3368</v>
      </c>
      <c r="C1261" s="56" t="s">
        <v>3369</v>
      </c>
      <c r="D1261" s="56" t="s">
        <v>3370</v>
      </c>
      <c r="E1261" s="52" t="s">
        <v>3350</v>
      </c>
      <c r="F1261" s="54"/>
      <c r="G1261" s="55">
        <v>1000</v>
      </c>
      <c r="H1261" s="52">
        <v>909</v>
      </c>
      <c r="I1261" s="52">
        <v>826</v>
      </c>
      <c r="J1261" s="52">
        <v>751</v>
      </c>
    </row>
    <row r="1262" ht="24" spans="1:10">
      <c r="A1262" s="52"/>
      <c r="B1262" s="53" t="s">
        <v>3371</v>
      </c>
      <c r="C1262" s="53" t="s">
        <v>3372</v>
      </c>
      <c r="D1262" s="56"/>
      <c r="E1262" s="52" t="s">
        <v>3350</v>
      </c>
      <c r="F1262" s="54"/>
      <c r="G1262" s="55">
        <v>200</v>
      </c>
      <c r="H1262" s="52">
        <v>181.8</v>
      </c>
      <c r="I1262" s="52">
        <v>165.3</v>
      </c>
      <c r="J1262" s="52">
        <v>150.3</v>
      </c>
    </row>
    <row r="1263" ht="36" spans="1:10">
      <c r="A1263" s="52">
        <v>102</v>
      </c>
      <c r="B1263" s="53" t="s">
        <v>3373</v>
      </c>
      <c r="C1263" s="56" t="s">
        <v>3374</v>
      </c>
      <c r="D1263" s="56" t="s">
        <v>3375</v>
      </c>
      <c r="E1263" s="52" t="s">
        <v>3350</v>
      </c>
      <c r="F1263" s="54"/>
      <c r="G1263" s="55">
        <v>1120</v>
      </c>
      <c r="H1263" s="52">
        <v>1018</v>
      </c>
      <c r="I1263" s="52">
        <v>926</v>
      </c>
      <c r="J1263" s="52">
        <v>841</v>
      </c>
    </row>
    <row r="1264" ht="24" spans="1:10">
      <c r="A1264" s="52"/>
      <c r="B1264" s="53" t="s">
        <v>3376</v>
      </c>
      <c r="C1264" s="53" t="s">
        <v>3377</v>
      </c>
      <c r="D1264" s="56"/>
      <c r="E1264" s="52" t="s">
        <v>3350</v>
      </c>
      <c r="F1264" s="54"/>
      <c r="G1264" s="55">
        <v>224</v>
      </c>
      <c r="H1264" s="52">
        <v>203.6</v>
      </c>
      <c r="I1264" s="52">
        <v>185.1</v>
      </c>
      <c r="J1264" s="52">
        <v>168.3</v>
      </c>
    </row>
    <row r="1265" ht="36" spans="1:10">
      <c r="A1265" s="52">
        <v>103</v>
      </c>
      <c r="B1265" s="53" t="s">
        <v>3378</v>
      </c>
      <c r="C1265" s="56" t="s">
        <v>3379</v>
      </c>
      <c r="D1265" s="56" t="s">
        <v>3380</v>
      </c>
      <c r="E1265" s="52" t="s">
        <v>3350</v>
      </c>
      <c r="F1265" s="54"/>
      <c r="G1265" s="55">
        <v>1540</v>
      </c>
      <c r="H1265" s="52">
        <v>1400</v>
      </c>
      <c r="I1265" s="52">
        <v>1273</v>
      </c>
      <c r="J1265" s="52">
        <v>1157</v>
      </c>
    </row>
    <row r="1266" ht="24" spans="1:10">
      <c r="A1266" s="52"/>
      <c r="B1266" s="53" t="s">
        <v>3381</v>
      </c>
      <c r="C1266" s="53" t="s">
        <v>3382</v>
      </c>
      <c r="D1266" s="56"/>
      <c r="E1266" s="52" t="s">
        <v>3350</v>
      </c>
      <c r="F1266" s="54"/>
      <c r="G1266" s="55">
        <v>308</v>
      </c>
      <c r="H1266" s="52">
        <v>280</v>
      </c>
      <c r="I1266" s="52">
        <v>254.5</v>
      </c>
      <c r="J1266" s="52">
        <v>231.4</v>
      </c>
    </row>
    <row r="1267" ht="36" spans="1:10">
      <c r="A1267" s="52">
        <v>104</v>
      </c>
      <c r="B1267" s="53" t="s">
        <v>3383</v>
      </c>
      <c r="C1267" s="56" t="s">
        <v>3384</v>
      </c>
      <c r="D1267" s="56" t="s">
        <v>3385</v>
      </c>
      <c r="E1267" s="52" t="s">
        <v>3350</v>
      </c>
      <c r="F1267" s="54"/>
      <c r="G1267" s="55">
        <v>2130</v>
      </c>
      <c r="H1267" s="52">
        <v>1936</v>
      </c>
      <c r="I1267" s="52">
        <v>1760</v>
      </c>
      <c r="J1267" s="52">
        <v>1600</v>
      </c>
    </row>
    <row r="1268" ht="24" spans="1:10">
      <c r="A1268" s="52"/>
      <c r="B1268" s="53" t="s">
        <v>3386</v>
      </c>
      <c r="C1268" s="53" t="s">
        <v>3387</v>
      </c>
      <c r="D1268" s="56"/>
      <c r="E1268" s="52" t="s">
        <v>3350</v>
      </c>
      <c r="F1268" s="54"/>
      <c r="G1268" s="55">
        <v>426</v>
      </c>
      <c r="H1268" s="52">
        <v>387.3</v>
      </c>
      <c r="I1268" s="52">
        <v>352.1</v>
      </c>
      <c r="J1268" s="52">
        <v>320.1</v>
      </c>
    </row>
    <row r="1269" ht="36" spans="1:10">
      <c r="A1269" s="52">
        <v>105</v>
      </c>
      <c r="B1269" s="53" t="s">
        <v>3388</v>
      </c>
      <c r="C1269" s="56" t="s">
        <v>3389</v>
      </c>
      <c r="D1269" s="56" t="s">
        <v>3390</v>
      </c>
      <c r="E1269" s="52" t="s">
        <v>3350</v>
      </c>
      <c r="F1269" s="54"/>
      <c r="G1269" s="55">
        <v>2240</v>
      </c>
      <c r="H1269" s="52">
        <v>2036</v>
      </c>
      <c r="I1269" s="52">
        <v>1851</v>
      </c>
      <c r="J1269" s="52">
        <v>1683</v>
      </c>
    </row>
    <row r="1270" ht="24" spans="1:10">
      <c r="A1270" s="52"/>
      <c r="B1270" s="53" t="s">
        <v>3391</v>
      </c>
      <c r="C1270" s="53" t="s">
        <v>3392</v>
      </c>
      <c r="D1270" s="56"/>
      <c r="E1270" s="52" t="s">
        <v>3350</v>
      </c>
      <c r="F1270" s="54"/>
      <c r="G1270" s="55">
        <v>448</v>
      </c>
      <c r="H1270" s="52">
        <v>407.3</v>
      </c>
      <c r="I1270" s="52">
        <v>370.2</v>
      </c>
      <c r="J1270" s="52">
        <v>336.6</v>
      </c>
    </row>
    <row r="1271" ht="48" spans="1:10">
      <c r="A1271" s="52">
        <v>106</v>
      </c>
      <c r="B1271" s="53" t="s">
        <v>3393</v>
      </c>
      <c r="C1271" s="56" t="s">
        <v>3394</v>
      </c>
      <c r="D1271" s="56" t="s">
        <v>3395</v>
      </c>
      <c r="E1271" s="52" t="s">
        <v>18</v>
      </c>
      <c r="F1271" s="54" t="s">
        <v>3396</v>
      </c>
      <c r="G1271" s="55">
        <v>1500</v>
      </c>
      <c r="H1271" s="52">
        <v>1364</v>
      </c>
      <c r="I1271" s="52">
        <v>1240</v>
      </c>
      <c r="J1271" s="52">
        <v>1127</v>
      </c>
    </row>
    <row r="1272" ht="36" spans="1:10">
      <c r="A1272" s="52"/>
      <c r="B1272" s="53" t="s">
        <v>3397</v>
      </c>
      <c r="C1272" s="53" t="s">
        <v>3398</v>
      </c>
      <c r="D1272" s="56"/>
      <c r="E1272" s="52" t="s">
        <v>18</v>
      </c>
      <c r="F1272" s="54"/>
      <c r="G1272" s="55">
        <v>300</v>
      </c>
      <c r="H1272" s="52">
        <v>272.7</v>
      </c>
      <c r="I1272" s="52">
        <v>247.9</v>
      </c>
      <c r="J1272" s="52">
        <v>225.4</v>
      </c>
    </row>
    <row r="1273" ht="48" spans="1:10">
      <c r="A1273" s="52">
        <v>107</v>
      </c>
      <c r="B1273" s="53" t="s">
        <v>3399</v>
      </c>
      <c r="C1273" s="56" t="s">
        <v>3400</v>
      </c>
      <c r="D1273" s="56" t="s">
        <v>3401</v>
      </c>
      <c r="E1273" s="52" t="s">
        <v>18</v>
      </c>
      <c r="F1273" s="54" t="s">
        <v>3402</v>
      </c>
      <c r="G1273" s="55">
        <v>2400</v>
      </c>
      <c r="H1273" s="52">
        <v>2182</v>
      </c>
      <c r="I1273" s="52">
        <v>1983</v>
      </c>
      <c r="J1273" s="52">
        <v>1803</v>
      </c>
    </row>
    <row r="1274" ht="36" spans="1:10">
      <c r="A1274" s="52"/>
      <c r="B1274" s="53" t="s">
        <v>3403</v>
      </c>
      <c r="C1274" s="53" t="s">
        <v>3404</v>
      </c>
      <c r="D1274" s="56"/>
      <c r="E1274" s="52" t="s">
        <v>18</v>
      </c>
      <c r="F1274" s="54"/>
      <c r="G1274" s="55">
        <v>480</v>
      </c>
      <c r="H1274" s="52">
        <v>436.4</v>
      </c>
      <c r="I1274" s="52">
        <v>396.7</v>
      </c>
      <c r="J1274" s="52">
        <v>360.6</v>
      </c>
    </row>
    <row r="1275" ht="36" spans="1:10">
      <c r="A1275" s="52">
        <v>108</v>
      </c>
      <c r="B1275" s="53" t="s">
        <v>3405</v>
      </c>
      <c r="C1275" s="56" t="s">
        <v>3406</v>
      </c>
      <c r="D1275" s="56" t="s">
        <v>3407</v>
      </c>
      <c r="E1275" s="52" t="s">
        <v>2422</v>
      </c>
      <c r="F1275" s="54" t="s">
        <v>3408</v>
      </c>
      <c r="G1275" s="55">
        <v>2080</v>
      </c>
      <c r="H1275" s="52">
        <v>1891</v>
      </c>
      <c r="I1275" s="52">
        <v>1719</v>
      </c>
      <c r="J1275" s="52">
        <v>1563</v>
      </c>
    </row>
    <row r="1276" ht="24" spans="1:10">
      <c r="A1276" s="52"/>
      <c r="B1276" s="53" t="s">
        <v>3409</v>
      </c>
      <c r="C1276" s="53" t="s">
        <v>3410</v>
      </c>
      <c r="D1276" s="56"/>
      <c r="E1276" s="52" t="s">
        <v>2422</v>
      </c>
      <c r="F1276" s="54"/>
      <c r="G1276" s="55">
        <v>416</v>
      </c>
      <c r="H1276" s="52">
        <v>378.2</v>
      </c>
      <c r="I1276" s="52">
        <v>343.8</v>
      </c>
      <c r="J1276" s="52">
        <v>312.5</v>
      </c>
    </row>
    <row r="1277" ht="36" spans="1:10">
      <c r="A1277" s="52">
        <v>109</v>
      </c>
      <c r="B1277" s="53" t="s">
        <v>3411</v>
      </c>
      <c r="C1277" s="56" t="s">
        <v>3412</v>
      </c>
      <c r="D1277" s="56" t="s">
        <v>3413</v>
      </c>
      <c r="E1277" s="52" t="s">
        <v>18</v>
      </c>
      <c r="F1277" s="54"/>
      <c r="G1277" s="55">
        <v>3540</v>
      </c>
      <c r="H1277" s="52">
        <v>3218</v>
      </c>
      <c r="I1277" s="52">
        <v>2926</v>
      </c>
      <c r="J1277" s="52">
        <v>2660</v>
      </c>
    </row>
    <row r="1278" ht="24" spans="1:10">
      <c r="A1278" s="52"/>
      <c r="B1278" s="53" t="s">
        <v>3414</v>
      </c>
      <c r="C1278" s="53" t="s">
        <v>3415</v>
      </c>
      <c r="D1278" s="56"/>
      <c r="E1278" s="52" t="s">
        <v>18</v>
      </c>
      <c r="F1278" s="54"/>
      <c r="G1278" s="55">
        <v>708</v>
      </c>
      <c r="H1278" s="52">
        <v>643.6</v>
      </c>
      <c r="I1278" s="52">
        <v>585.1</v>
      </c>
      <c r="J1278" s="52">
        <v>531.9</v>
      </c>
    </row>
    <row r="1279" ht="317" customHeight="1" spans="1:10">
      <c r="A1279" s="8" t="s">
        <v>3416</v>
      </c>
      <c r="B1279" s="8" t="s">
        <v>3417</v>
      </c>
      <c r="C1279" s="8" t="s">
        <v>3418</v>
      </c>
      <c r="D1279" s="11" t="s">
        <v>3419</v>
      </c>
      <c r="E1279" s="11"/>
      <c r="F1279" s="11"/>
      <c r="G1279" s="23"/>
      <c r="H1279" s="11"/>
      <c r="I1279" s="11"/>
      <c r="J1279" s="11"/>
    </row>
    <row r="1280" ht="108" spans="1:10">
      <c r="A1280" s="52">
        <v>1</v>
      </c>
      <c r="B1280" s="53" t="s">
        <v>3420</v>
      </c>
      <c r="C1280" s="54" t="s">
        <v>3421</v>
      </c>
      <c r="D1280" s="54" t="s">
        <v>3422</v>
      </c>
      <c r="E1280" s="52" t="s">
        <v>18</v>
      </c>
      <c r="F1280" s="54" t="s">
        <v>3423</v>
      </c>
      <c r="G1280" s="55">
        <v>200</v>
      </c>
      <c r="H1280" s="52">
        <v>182</v>
      </c>
      <c r="I1280" s="52">
        <v>165</v>
      </c>
      <c r="J1280" s="52">
        <v>150</v>
      </c>
    </row>
    <row r="1281" ht="24" spans="1:10">
      <c r="A1281" s="52"/>
      <c r="B1281" s="53" t="s">
        <v>3424</v>
      </c>
      <c r="C1281" s="54" t="s">
        <v>3425</v>
      </c>
      <c r="D1281" s="54"/>
      <c r="E1281" s="52" t="s">
        <v>18</v>
      </c>
      <c r="F1281" s="54"/>
      <c r="G1281" s="55">
        <v>30</v>
      </c>
      <c r="H1281" s="52">
        <v>27</v>
      </c>
      <c r="I1281" s="52">
        <v>25</v>
      </c>
      <c r="J1281" s="52">
        <v>23</v>
      </c>
    </row>
    <row r="1282" ht="36" spans="1:10">
      <c r="A1282" s="52"/>
      <c r="B1282" s="53" t="s">
        <v>3426</v>
      </c>
      <c r="C1282" s="54" t="s">
        <v>3427</v>
      </c>
      <c r="D1282" s="54"/>
      <c r="E1282" s="52" t="s">
        <v>18</v>
      </c>
      <c r="F1282" s="54"/>
      <c r="G1282" s="55">
        <v>50</v>
      </c>
      <c r="H1282" s="52">
        <v>45</v>
      </c>
      <c r="I1282" s="52">
        <v>41</v>
      </c>
      <c r="J1282" s="52">
        <v>38</v>
      </c>
    </row>
    <row r="1283" ht="36" spans="1:10">
      <c r="A1283" s="52"/>
      <c r="B1283" s="53" t="s">
        <v>3428</v>
      </c>
      <c r="C1283" s="54" t="s">
        <v>3429</v>
      </c>
      <c r="D1283" s="54"/>
      <c r="E1283" s="52" t="s">
        <v>18</v>
      </c>
      <c r="F1283" s="54"/>
      <c r="G1283" s="55">
        <v>50</v>
      </c>
      <c r="H1283" s="52">
        <v>45</v>
      </c>
      <c r="I1283" s="52">
        <v>41</v>
      </c>
      <c r="J1283" s="52">
        <v>38</v>
      </c>
    </row>
    <row r="1284" ht="24" spans="1:10">
      <c r="A1284" s="52"/>
      <c r="B1284" s="53" t="s">
        <v>3430</v>
      </c>
      <c r="C1284" s="54" t="s">
        <v>3431</v>
      </c>
      <c r="D1284" s="54"/>
      <c r="E1284" s="52" t="s">
        <v>18</v>
      </c>
      <c r="F1284" s="54"/>
      <c r="G1284" s="55">
        <v>100</v>
      </c>
      <c r="H1284" s="52">
        <v>91</v>
      </c>
      <c r="I1284" s="52">
        <v>83</v>
      </c>
      <c r="J1284" s="52">
        <v>75</v>
      </c>
    </row>
    <row r="1285" ht="24" spans="1:10">
      <c r="A1285" s="52">
        <v>2</v>
      </c>
      <c r="B1285" s="53" t="s">
        <v>3432</v>
      </c>
      <c r="C1285" s="54" t="s">
        <v>3433</v>
      </c>
      <c r="D1285" s="54" t="s">
        <v>3434</v>
      </c>
      <c r="E1285" s="52" t="s">
        <v>18</v>
      </c>
      <c r="F1285" s="54"/>
      <c r="G1285" s="55">
        <v>6090</v>
      </c>
      <c r="H1285" s="52">
        <v>5536</v>
      </c>
      <c r="I1285" s="52">
        <v>5033</v>
      </c>
      <c r="J1285" s="52">
        <v>4576</v>
      </c>
    </row>
    <row r="1286" ht="36" spans="1:10">
      <c r="A1286" s="52">
        <v>3</v>
      </c>
      <c r="B1286" s="53" t="s">
        <v>3435</v>
      </c>
      <c r="C1286" s="54" t="s">
        <v>3436</v>
      </c>
      <c r="D1286" s="54" t="s">
        <v>3437</v>
      </c>
      <c r="E1286" s="52" t="s">
        <v>18</v>
      </c>
      <c r="F1286" s="54" t="s">
        <v>3438</v>
      </c>
      <c r="G1286" s="55">
        <v>40</v>
      </c>
      <c r="H1286" s="52">
        <v>36</v>
      </c>
      <c r="I1286" s="52">
        <v>33</v>
      </c>
      <c r="J1286" s="52">
        <v>30</v>
      </c>
    </row>
    <row r="1287" ht="24" spans="1:10">
      <c r="A1287" s="52"/>
      <c r="B1287" s="53" t="s">
        <v>3439</v>
      </c>
      <c r="C1287" s="54" t="s">
        <v>3440</v>
      </c>
      <c r="D1287" s="54"/>
      <c r="E1287" s="52" t="s">
        <v>18</v>
      </c>
      <c r="F1287" s="54"/>
      <c r="G1287" s="55">
        <v>30</v>
      </c>
      <c r="H1287" s="52">
        <v>27</v>
      </c>
      <c r="I1287" s="52">
        <v>25</v>
      </c>
      <c r="J1287" s="52">
        <v>23</v>
      </c>
    </row>
    <row r="1288" ht="24" spans="1:10">
      <c r="A1288" s="52"/>
      <c r="B1288" s="53" t="s">
        <v>3441</v>
      </c>
      <c r="C1288" s="54" t="s">
        <v>3442</v>
      </c>
      <c r="D1288" s="54"/>
      <c r="E1288" s="52" t="s">
        <v>18</v>
      </c>
      <c r="F1288" s="54"/>
      <c r="G1288" s="55">
        <v>9</v>
      </c>
      <c r="H1288" s="52">
        <v>8.2</v>
      </c>
      <c r="I1288" s="52">
        <v>7.4</v>
      </c>
      <c r="J1288" s="52">
        <v>6.8</v>
      </c>
    </row>
    <row r="1289" ht="24" spans="1:10">
      <c r="A1289" s="52"/>
      <c r="B1289" s="53" t="s">
        <v>3443</v>
      </c>
      <c r="C1289" s="54" t="s">
        <v>3444</v>
      </c>
      <c r="D1289" s="54"/>
      <c r="E1289" s="52" t="s">
        <v>37</v>
      </c>
      <c r="F1289" s="54"/>
      <c r="G1289" s="55">
        <v>95</v>
      </c>
      <c r="H1289" s="52">
        <v>86</v>
      </c>
      <c r="I1289" s="52">
        <v>79</v>
      </c>
      <c r="J1289" s="52">
        <v>71</v>
      </c>
    </row>
    <row r="1290" ht="24" spans="1:10">
      <c r="A1290" s="52">
        <v>4</v>
      </c>
      <c r="B1290" s="53" t="s">
        <v>3445</v>
      </c>
      <c r="C1290" s="56" t="s">
        <v>3446</v>
      </c>
      <c r="D1290" s="54" t="s">
        <v>3447</v>
      </c>
      <c r="E1290" s="52" t="s">
        <v>2369</v>
      </c>
      <c r="F1290" s="54" t="s">
        <v>3448</v>
      </c>
      <c r="G1290" s="55">
        <v>50</v>
      </c>
      <c r="H1290" s="52">
        <v>45</v>
      </c>
      <c r="I1290" s="52">
        <v>41</v>
      </c>
      <c r="J1290" s="52">
        <v>38</v>
      </c>
    </row>
    <row r="1291" ht="24" spans="1:10">
      <c r="A1291" s="52"/>
      <c r="B1291" s="53" t="s">
        <v>3449</v>
      </c>
      <c r="C1291" s="54" t="s">
        <v>3450</v>
      </c>
      <c r="D1291" s="54"/>
      <c r="E1291" s="52" t="s">
        <v>18</v>
      </c>
      <c r="F1291" s="54"/>
      <c r="G1291" s="55">
        <v>30</v>
      </c>
      <c r="H1291" s="52">
        <v>27</v>
      </c>
      <c r="I1291" s="52">
        <v>25</v>
      </c>
      <c r="J1291" s="52">
        <v>23</v>
      </c>
    </row>
    <row r="1292" ht="36" spans="1:10">
      <c r="A1292" s="52"/>
      <c r="B1292" s="53" t="s">
        <v>3451</v>
      </c>
      <c r="C1292" s="54" t="s">
        <v>3452</v>
      </c>
      <c r="D1292" s="54"/>
      <c r="E1292" s="52" t="s">
        <v>18</v>
      </c>
      <c r="F1292" s="54"/>
      <c r="G1292" s="55">
        <v>230</v>
      </c>
      <c r="H1292" s="52">
        <v>209</v>
      </c>
      <c r="I1292" s="52">
        <v>190</v>
      </c>
      <c r="J1292" s="52">
        <v>173</v>
      </c>
    </row>
    <row r="1293" ht="36" spans="1:10">
      <c r="A1293" s="52"/>
      <c r="B1293" s="53" t="s">
        <v>3453</v>
      </c>
      <c r="C1293" s="54" t="s">
        <v>3454</v>
      </c>
      <c r="D1293" s="54"/>
      <c r="E1293" s="52" t="s">
        <v>2369</v>
      </c>
      <c r="F1293" s="54"/>
      <c r="G1293" s="55">
        <v>125</v>
      </c>
      <c r="H1293" s="52">
        <v>114</v>
      </c>
      <c r="I1293" s="52">
        <v>103</v>
      </c>
      <c r="J1293" s="52">
        <v>94</v>
      </c>
    </row>
    <row r="1294" ht="36" spans="1:10">
      <c r="A1294" s="52">
        <v>5</v>
      </c>
      <c r="B1294" s="53" t="s">
        <v>3455</v>
      </c>
      <c r="C1294" s="54" t="s">
        <v>3456</v>
      </c>
      <c r="D1294" s="54" t="s">
        <v>3457</v>
      </c>
      <c r="E1294" s="52" t="s">
        <v>18</v>
      </c>
      <c r="F1294" s="54"/>
      <c r="G1294" s="55">
        <v>124</v>
      </c>
      <c r="H1294" s="52">
        <v>113</v>
      </c>
      <c r="I1294" s="52">
        <v>102</v>
      </c>
      <c r="J1294" s="52">
        <v>93</v>
      </c>
    </row>
    <row r="1295" ht="24" spans="1:10">
      <c r="A1295" s="52"/>
      <c r="B1295" s="53" t="s">
        <v>3458</v>
      </c>
      <c r="C1295" s="54" t="s">
        <v>3459</v>
      </c>
      <c r="D1295" s="54"/>
      <c r="E1295" s="52" t="s">
        <v>18</v>
      </c>
      <c r="F1295" s="54"/>
      <c r="G1295" s="55">
        <v>30</v>
      </c>
      <c r="H1295" s="52">
        <v>27</v>
      </c>
      <c r="I1295" s="52">
        <v>25</v>
      </c>
      <c r="J1295" s="52">
        <v>23</v>
      </c>
    </row>
    <row r="1296" ht="36" spans="1:10">
      <c r="A1296" s="52">
        <v>6</v>
      </c>
      <c r="B1296" s="53" t="s">
        <v>3460</v>
      </c>
      <c r="C1296" s="54" t="s">
        <v>3461</v>
      </c>
      <c r="D1296" s="54" t="s">
        <v>3462</v>
      </c>
      <c r="E1296" s="52" t="s">
        <v>18</v>
      </c>
      <c r="F1296" s="54"/>
      <c r="G1296" s="55">
        <v>83</v>
      </c>
      <c r="H1296" s="52">
        <v>75</v>
      </c>
      <c r="I1296" s="52">
        <v>69</v>
      </c>
      <c r="J1296" s="52">
        <v>62</v>
      </c>
    </row>
    <row r="1297" ht="36" spans="1:10">
      <c r="A1297" s="52">
        <v>7</v>
      </c>
      <c r="B1297" s="53" t="s">
        <v>3463</v>
      </c>
      <c r="C1297" s="56" t="s">
        <v>3464</v>
      </c>
      <c r="D1297" s="54" t="s">
        <v>3465</v>
      </c>
      <c r="E1297" s="52" t="s">
        <v>704</v>
      </c>
      <c r="F1297" s="54" t="s">
        <v>3466</v>
      </c>
      <c r="G1297" s="55">
        <v>110</v>
      </c>
      <c r="H1297" s="52">
        <v>100</v>
      </c>
      <c r="I1297" s="52">
        <v>91</v>
      </c>
      <c r="J1297" s="52">
        <v>83</v>
      </c>
    </row>
    <row r="1298" ht="36" spans="1:10">
      <c r="A1298" s="52">
        <v>8</v>
      </c>
      <c r="B1298" s="53" t="s">
        <v>3467</v>
      </c>
      <c r="C1298" s="54" t="s">
        <v>3468</v>
      </c>
      <c r="D1298" s="54" t="s">
        <v>3469</v>
      </c>
      <c r="E1298" s="52" t="s">
        <v>18</v>
      </c>
      <c r="F1298" s="54" t="s">
        <v>3470</v>
      </c>
      <c r="G1298" s="55">
        <v>62</v>
      </c>
      <c r="H1298" s="52">
        <v>56</v>
      </c>
      <c r="I1298" s="52">
        <v>51</v>
      </c>
      <c r="J1298" s="52">
        <v>47</v>
      </c>
    </row>
    <row r="1299" ht="24" spans="1:10">
      <c r="A1299" s="52"/>
      <c r="B1299" s="53" t="s">
        <v>3471</v>
      </c>
      <c r="C1299" s="54" t="s">
        <v>3472</v>
      </c>
      <c r="D1299" s="54"/>
      <c r="E1299" s="52" t="s">
        <v>18</v>
      </c>
      <c r="F1299" s="54"/>
      <c r="G1299" s="55">
        <v>30</v>
      </c>
      <c r="H1299" s="52">
        <v>27</v>
      </c>
      <c r="I1299" s="52">
        <v>25</v>
      </c>
      <c r="J1299" s="52">
        <v>23</v>
      </c>
    </row>
    <row r="1300" ht="24" spans="1:10">
      <c r="A1300" s="52">
        <v>9</v>
      </c>
      <c r="B1300" s="53" t="s">
        <v>3473</v>
      </c>
      <c r="C1300" s="56" t="s">
        <v>3474</v>
      </c>
      <c r="D1300" s="54" t="s">
        <v>3475</v>
      </c>
      <c r="E1300" s="52" t="s">
        <v>3476</v>
      </c>
      <c r="F1300" s="54"/>
      <c r="G1300" s="55">
        <v>62</v>
      </c>
      <c r="H1300" s="52">
        <v>56</v>
      </c>
      <c r="I1300" s="52">
        <v>51</v>
      </c>
      <c r="J1300" s="52">
        <v>47</v>
      </c>
    </row>
    <row r="1301" ht="24" spans="1:10">
      <c r="A1301" s="52"/>
      <c r="B1301" s="53" t="s">
        <v>3477</v>
      </c>
      <c r="C1301" s="54" t="s">
        <v>3478</v>
      </c>
      <c r="D1301" s="54"/>
      <c r="E1301" s="52" t="s">
        <v>18</v>
      </c>
      <c r="F1301" s="54"/>
      <c r="G1301" s="55">
        <v>30</v>
      </c>
      <c r="H1301" s="52">
        <v>27</v>
      </c>
      <c r="I1301" s="52">
        <v>25</v>
      </c>
      <c r="J1301" s="52">
        <v>23</v>
      </c>
    </row>
    <row r="1302" ht="24" spans="1:10">
      <c r="A1302" s="52">
        <v>10</v>
      </c>
      <c r="B1302" s="53" t="s">
        <v>3479</v>
      </c>
      <c r="C1302" s="54" t="s">
        <v>3480</v>
      </c>
      <c r="D1302" s="54" t="s">
        <v>3481</v>
      </c>
      <c r="E1302" s="52" t="s">
        <v>3476</v>
      </c>
      <c r="F1302" s="54"/>
      <c r="G1302" s="55">
        <v>65</v>
      </c>
      <c r="H1302" s="52">
        <v>59</v>
      </c>
      <c r="I1302" s="52">
        <v>54</v>
      </c>
      <c r="J1302" s="52">
        <v>49</v>
      </c>
    </row>
    <row r="1303" ht="36" spans="1:10">
      <c r="A1303" s="52">
        <v>11</v>
      </c>
      <c r="B1303" s="53" t="s">
        <v>3482</v>
      </c>
      <c r="C1303" s="56" t="s">
        <v>3483</v>
      </c>
      <c r="D1303" s="54" t="s">
        <v>3484</v>
      </c>
      <c r="E1303" s="52" t="s">
        <v>18</v>
      </c>
      <c r="F1303" s="54" t="s">
        <v>3485</v>
      </c>
      <c r="G1303" s="55">
        <v>700</v>
      </c>
      <c r="H1303" s="52">
        <v>636</v>
      </c>
      <c r="I1303" s="52">
        <v>579</v>
      </c>
      <c r="J1303" s="52">
        <v>526</v>
      </c>
    </row>
    <row r="1304" ht="36" spans="1:10">
      <c r="A1304" s="52"/>
      <c r="B1304" s="53" t="s">
        <v>3486</v>
      </c>
      <c r="C1304" s="54" t="s">
        <v>3487</v>
      </c>
      <c r="D1304" s="54"/>
      <c r="E1304" s="52" t="s">
        <v>18</v>
      </c>
      <c r="F1304" s="54"/>
      <c r="G1304" s="55">
        <v>280</v>
      </c>
      <c r="H1304" s="52">
        <v>255</v>
      </c>
      <c r="I1304" s="52">
        <v>231</v>
      </c>
      <c r="J1304" s="52">
        <v>210</v>
      </c>
    </row>
    <row r="1305" ht="24" spans="1:10">
      <c r="A1305" s="52">
        <v>12</v>
      </c>
      <c r="B1305" s="53" t="s">
        <v>3488</v>
      </c>
      <c r="C1305" s="54" t="s">
        <v>3489</v>
      </c>
      <c r="D1305" s="54" t="s">
        <v>3490</v>
      </c>
      <c r="E1305" s="52" t="s">
        <v>641</v>
      </c>
      <c r="F1305" s="54"/>
      <c r="G1305" s="81">
        <v>7.5</v>
      </c>
      <c r="H1305" s="82">
        <v>6.8</v>
      </c>
      <c r="I1305" s="82">
        <v>6.2</v>
      </c>
      <c r="J1305" s="82">
        <v>5.6</v>
      </c>
    </row>
    <row r="1306" ht="24" spans="1:10">
      <c r="A1306" s="52">
        <v>13</v>
      </c>
      <c r="B1306" s="53" t="s">
        <v>3491</v>
      </c>
      <c r="C1306" s="54" t="s">
        <v>3492</v>
      </c>
      <c r="D1306" s="54" t="s">
        <v>3493</v>
      </c>
      <c r="E1306" s="52" t="s">
        <v>641</v>
      </c>
      <c r="F1306" s="54"/>
      <c r="G1306" s="55">
        <v>9</v>
      </c>
      <c r="H1306" s="52">
        <v>8.2</v>
      </c>
      <c r="I1306" s="52">
        <v>7.4</v>
      </c>
      <c r="J1306" s="52">
        <v>6.8</v>
      </c>
    </row>
    <row r="1307" ht="36" spans="1:10">
      <c r="A1307" s="52">
        <v>14</v>
      </c>
      <c r="B1307" s="53" t="s">
        <v>3494</v>
      </c>
      <c r="C1307" s="54" t="s">
        <v>3495</v>
      </c>
      <c r="D1307" s="54" t="s">
        <v>3496</v>
      </c>
      <c r="E1307" s="52" t="s">
        <v>18</v>
      </c>
      <c r="F1307" s="54" t="s">
        <v>3497</v>
      </c>
      <c r="G1307" s="55">
        <v>2730</v>
      </c>
      <c r="H1307" s="52">
        <v>2482</v>
      </c>
      <c r="I1307" s="52">
        <v>2256</v>
      </c>
      <c r="J1307" s="52">
        <v>2051</v>
      </c>
    </row>
    <row r="1308" ht="36" spans="1:10">
      <c r="A1308" s="52">
        <v>15</v>
      </c>
      <c r="B1308" s="53" t="s">
        <v>3498</v>
      </c>
      <c r="C1308" s="54" t="s">
        <v>3499</v>
      </c>
      <c r="D1308" s="54" t="s">
        <v>3500</v>
      </c>
      <c r="E1308" s="52" t="s">
        <v>18</v>
      </c>
      <c r="F1308" s="54" t="s">
        <v>3501</v>
      </c>
      <c r="G1308" s="55">
        <v>3990</v>
      </c>
      <c r="H1308" s="52">
        <v>3627</v>
      </c>
      <c r="I1308" s="52">
        <v>3298</v>
      </c>
      <c r="J1308" s="52">
        <v>2998</v>
      </c>
    </row>
    <row r="1309" ht="24" spans="1:10">
      <c r="A1309" s="52">
        <v>16</v>
      </c>
      <c r="B1309" s="53" t="s">
        <v>3502</v>
      </c>
      <c r="C1309" s="54" t="s">
        <v>3503</v>
      </c>
      <c r="D1309" s="54" t="s">
        <v>3504</v>
      </c>
      <c r="E1309" s="52" t="s">
        <v>18</v>
      </c>
      <c r="F1309" s="54"/>
      <c r="G1309" s="55">
        <v>95</v>
      </c>
      <c r="H1309" s="52">
        <v>86</v>
      </c>
      <c r="I1309" s="52">
        <v>79</v>
      </c>
      <c r="J1309" s="52">
        <v>71</v>
      </c>
    </row>
    <row r="1310" ht="60" spans="1:10">
      <c r="A1310" s="52">
        <v>17</v>
      </c>
      <c r="B1310" s="53" t="s">
        <v>3505</v>
      </c>
      <c r="C1310" s="54" t="s">
        <v>3506</v>
      </c>
      <c r="D1310" s="54" t="s">
        <v>3507</v>
      </c>
      <c r="E1310" s="52" t="s">
        <v>740</v>
      </c>
      <c r="F1310" s="54" t="s">
        <v>3508</v>
      </c>
      <c r="G1310" s="55">
        <v>4890</v>
      </c>
      <c r="H1310" s="52">
        <v>4445</v>
      </c>
      <c r="I1310" s="52">
        <v>4041</v>
      </c>
      <c r="J1310" s="52">
        <v>3674</v>
      </c>
    </row>
    <row r="1311" ht="36" spans="1:10">
      <c r="A1311" s="52"/>
      <c r="B1311" s="53" t="s">
        <v>3509</v>
      </c>
      <c r="C1311" s="54" t="s">
        <v>3510</v>
      </c>
      <c r="D1311" s="71"/>
      <c r="E1311" s="52" t="s">
        <v>740</v>
      </c>
      <c r="F1311" s="54"/>
      <c r="G1311" s="55">
        <v>978</v>
      </c>
      <c r="H1311" s="52">
        <v>889.1</v>
      </c>
      <c r="I1311" s="52">
        <v>808.3</v>
      </c>
      <c r="J1311" s="52">
        <v>734.8</v>
      </c>
    </row>
    <row r="1312" ht="36" spans="1:10">
      <c r="A1312" s="52"/>
      <c r="B1312" s="53" t="s">
        <v>3511</v>
      </c>
      <c r="C1312" s="54" t="s">
        <v>3512</v>
      </c>
      <c r="D1312" s="54"/>
      <c r="E1312" s="52" t="s">
        <v>740</v>
      </c>
      <c r="F1312" s="54"/>
      <c r="G1312" s="55">
        <f>G1310*0.3</f>
        <v>1467</v>
      </c>
      <c r="H1312" s="52">
        <v>1334</v>
      </c>
      <c r="I1312" s="52">
        <v>1212</v>
      </c>
      <c r="J1312" s="52">
        <v>1102</v>
      </c>
    </row>
    <row r="1313" ht="72" spans="1:10">
      <c r="A1313" s="52">
        <v>18</v>
      </c>
      <c r="B1313" s="53" t="s">
        <v>3513</v>
      </c>
      <c r="C1313" s="54" t="s">
        <v>3514</v>
      </c>
      <c r="D1313" s="54" t="s">
        <v>3515</v>
      </c>
      <c r="E1313" s="52" t="s">
        <v>740</v>
      </c>
      <c r="F1313" s="54" t="s">
        <v>3516</v>
      </c>
      <c r="G1313" s="55">
        <v>4890</v>
      </c>
      <c r="H1313" s="52">
        <v>4445</v>
      </c>
      <c r="I1313" s="52">
        <v>4041</v>
      </c>
      <c r="J1313" s="52">
        <v>3674</v>
      </c>
    </row>
    <row r="1314" ht="36" spans="1:10">
      <c r="A1314" s="52"/>
      <c r="B1314" s="53" t="s">
        <v>3517</v>
      </c>
      <c r="C1314" s="54" t="s">
        <v>3518</v>
      </c>
      <c r="D1314" s="54"/>
      <c r="E1314" s="52" t="s">
        <v>740</v>
      </c>
      <c r="F1314" s="54"/>
      <c r="G1314" s="55">
        <f>G1313*0.2</f>
        <v>978</v>
      </c>
      <c r="H1314" s="52">
        <v>889.1</v>
      </c>
      <c r="I1314" s="52">
        <v>808.3</v>
      </c>
      <c r="J1314" s="52">
        <v>734.8</v>
      </c>
    </row>
    <row r="1315" ht="36" spans="1:10">
      <c r="A1315" s="52"/>
      <c r="B1315" s="53" t="s">
        <v>3519</v>
      </c>
      <c r="C1315" s="54" t="s">
        <v>3520</v>
      </c>
      <c r="D1315" s="54"/>
      <c r="E1315" s="52" t="s">
        <v>740</v>
      </c>
      <c r="F1315" s="54"/>
      <c r="G1315" s="55">
        <f>G1313*0.3</f>
        <v>1467</v>
      </c>
      <c r="H1315" s="52">
        <v>1334</v>
      </c>
      <c r="I1315" s="52">
        <v>1212</v>
      </c>
      <c r="J1315" s="52">
        <v>1102</v>
      </c>
    </row>
    <row r="1316" ht="48" spans="1:10">
      <c r="A1316" s="52">
        <v>19</v>
      </c>
      <c r="B1316" s="53" t="s">
        <v>3521</v>
      </c>
      <c r="C1316" s="54" t="s">
        <v>3522</v>
      </c>
      <c r="D1316" s="54" t="s">
        <v>3523</v>
      </c>
      <c r="E1316" s="52" t="s">
        <v>740</v>
      </c>
      <c r="F1316" s="54"/>
      <c r="G1316" s="55">
        <v>5000</v>
      </c>
      <c r="H1316" s="52">
        <v>4545</v>
      </c>
      <c r="I1316" s="52">
        <v>4132</v>
      </c>
      <c r="J1316" s="52">
        <v>3757</v>
      </c>
    </row>
    <row r="1317" ht="36" spans="1:10">
      <c r="A1317" s="52"/>
      <c r="B1317" s="53" t="s">
        <v>3524</v>
      </c>
      <c r="C1317" s="54" t="s">
        <v>3525</v>
      </c>
      <c r="D1317" s="54"/>
      <c r="E1317" s="52" t="s">
        <v>740</v>
      </c>
      <c r="F1317" s="54"/>
      <c r="G1317" s="55">
        <f t="shared" ref="G1317:G1322" si="28">G1316*0.2</f>
        <v>1000</v>
      </c>
      <c r="H1317" s="52">
        <v>909.1</v>
      </c>
      <c r="I1317" s="52">
        <v>826.4</v>
      </c>
      <c r="J1317" s="52">
        <v>751.3</v>
      </c>
    </row>
    <row r="1318" ht="36" spans="1:10">
      <c r="A1318" s="52"/>
      <c r="B1318" s="53" t="s">
        <v>3526</v>
      </c>
      <c r="C1318" s="54" t="s">
        <v>3527</v>
      </c>
      <c r="D1318" s="54"/>
      <c r="E1318" s="52" t="s">
        <v>740</v>
      </c>
      <c r="F1318" s="54"/>
      <c r="G1318" s="55">
        <f>G1316*0.3</f>
        <v>1500</v>
      </c>
      <c r="H1318" s="52">
        <v>1364</v>
      </c>
      <c r="I1318" s="52">
        <v>1240</v>
      </c>
      <c r="J1318" s="52">
        <v>1127</v>
      </c>
    </row>
    <row r="1319" ht="60" spans="1:10">
      <c r="A1319" s="52">
        <v>20</v>
      </c>
      <c r="B1319" s="53" t="s">
        <v>3528</v>
      </c>
      <c r="C1319" s="54" t="s">
        <v>3529</v>
      </c>
      <c r="D1319" s="54" t="s">
        <v>3530</v>
      </c>
      <c r="E1319" s="52" t="s">
        <v>740</v>
      </c>
      <c r="F1319" s="54"/>
      <c r="G1319" s="55">
        <v>5500</v>
      </c>
      <c r="H1319" s="52">
        <v>5000</v>
      </c>
      <c r="I1319" s="52">
        <v>4545</v>
      </c>
      <c r="J1319" s="52">
        <v>4132</v>
      </c>
    </row>
    <row r="1320" ht="36" spans="1:10">
      <c r="A1320" s="62"/>
      <c r="B1320" s="53" t="s">
        <v>3531</v>
      </c>
      <c r="C1320" s="56" t="s">
        <v>3532</v>
      </c>
      <c r="D1320" s="62"/>
      <c r="E1320" s="52" t="s">
        <v>740</v>
      </c>
      <c r="F1320" s="54"/>
      <c r="G1320" s="55">
        <f t="shared" si="28"/>
        <v>1100</v>
      </c>
      <c r="H1320" s="52">
        <v>1000</v>
      </c>
      <c r="I1320" s="52">
        <v>909.1</v>
      </c>
      <c r="J1320" s="52">
        <v>826.4</v>
      </c>
    </row>
    <row r="1321" ht="48" spans="1:10">
      <c r="A1321" s="52">
        <v>21</v>
      </c>
      <c r="B1321" s="53" t="s">
        <v>3533</v>
      </c>
      <c r="C1321" s="54" t="s">
        <v>3534</v>
      </c>
      <c r="D1321" s="54" t="s">
        <v>3535</v>
      </c>
      <c r="E1321" s="52" t="s">
        <v>18</v>
      </c>
      <c r="F1321" s="54"/>
      <c r="G1321" s="55">
        <v>4510</v>
      </c>
      <c r="H1321" s="52">
        <v>4100</v>
      </c>
      <c r="I1321" s="52">
        <v>3727</v>
      </c>
      <c r="J1321" s="52">
        <v>3388</v>
      </c>
    </row>
    <row r="1322" ht="36" spans="1:10">
      <c r="A1322" s="62"/>
      <c r="B1322" s="53" t="s">
        <v>3536</v>
      </c>
      <c r="C1322" s="56" t="s">
        <v>3537</v>
      </c>
      <c r="D1322" s="62"/>
      <c r="E1322" s="52" t="s">
        <v>18</v>
      </c>
      <c r="F1322" s="54"/>
      <c r="G1322" s="55">
        <f t="shared" si="28"/>
        <v>902</v>
      </c>
      <c r="H1322" s="52">
        <v>820</v>
      </c>
      <c r="I1322" s="52">
        <v>745.5</v>
      </c>
      <c r="J1322" s="52">
        <v>677.7</v>
      </c>
    </row>
    <row r="1323" ht="36" spans="1:10">
      <c r="A1323" s="52"/>
      <c r="B1323" s="53" t="s">
        <v>3538</v>
      </c>
      <c r="C1323" s="54" t="s">
        <v>3539</v>
      </c>
      <c r="D1323" s="54"/>
      <c r="E1323" s="52" t="s">
        <v>18</v>
      </c>
      <c r="F1323" s="54"/>
      <c r="G1323" s="55">
        <f>G1321</f>
        <v>4510</v>
      </c>
      <c r="H1323" s="52">
        <v>4100</v>
      </c>
      <c r="I1323" s="52">
        <v>3727</v>
      </c>
      <c r="J1323" s="52">
        <v>3388</v>
      </c>
    </row>
    <row r="1324" ht="48" spans="1:10">
      <c r="A1324" s="52">
        <v>22</v>
      </c>
      <c r="B1324" s="53" t="s">
        <v>3540</v>
      </c>
      <c r="C1324" s="54" t="s">
        <v>3541</v>
      </c>
      <c r="D1324" s="54" t="s">
        <v>3542</v>
      </c>
      <c r="E1324" s="52" t="s">
        <v>740</v>
      </c>
      <c r="F1324" s="54"/>
      <c r="G1324" s="55">
        <v>4600</v>
      </c>
      <c r="H1324" s="52">
        <v>4182</v>
      </c>
      <c r="I1324" s="52">
        <v>3802</v>
      </c>
      <c r="J1324" s="52">
        <v>3456</v>
      </c>
    </row>
    <row r="1325" ht="24" spans="1:10">
      <c r="A1325" s="52"/>
      <c r="B1325" s="53" t="s">
        <v>3543</v>
      </c>
      <c r="C1325" s="54" t="s">
        <v>3544</v>
      </c>
      <c r="D1325" s="54"/>
      <c r="E1325" s="52" t="s">
        <v>740</v>
      </c>
      <c r="F1325" s="54"/>
      <c r="G1325" s="55">
        <f t="shared" ref="G1325:G1330" si="29">G1324*0.2</f>
        <v>920</v>
      </c>
      <c r="H1325" s="52">
        <v>836.4</v>
      </c>
      <c r="I1325" s="52">
        <v>760.3</v>
      </c>
      <c r="J1325" s="52">
        <v>691.2</v>
      </c>
    </row>
    <row r="1326" ht="36" spans="1:10">
      <c r="A1326" s="52"/>
      <c r="B1326" s="53" t="s">
        <v>3545</v>
      </c>
      <c r="C1326" s="54" t="s">
        <v>3546</v>
      </c>
      <c r="D1326" s="54"/>
      <c r="E1326" s="52" t="s">
        <v>740</v>
      </c>
      <c r="F1326" s="54"/>
      <c r="G1326" s="55">
        <v>460</v>
      </c>
      <c r="H1326" s="52">
        <v>418</v>
      </c>
      <c r="I1326" s="52">
        <v>380</v>
      </c>
      <c r="J1326" s="52">
        <v>346</v>
      </c>
    </row>
    <row r="1327" ht="48" spans="1:10">
      <c r="A1327" s="52">
        <v>23</v>
      </c>
      <c r="B1327" s="53" t="s">
        <v>3547</v>
      </c>
      <c r="C1327" s="54" t="s">
        <v>3548</v>
      </c>
      <c r="D1327" s="54" t="s">
        <v>3549</v>
      </c>
      <c r="E1327" s="52" t="s">
        <v>740</v>
      </c>
      <c r="F1327" s="54"/>
      <c r="G1327" s="55">
        <v>4890</v>
      </c>
      <c r="H1327" s="52">
        <v>4445</v>
      </c>
      <c r="I1327" s="52">
        <v>4041</v>
      </c>
      <c r="J1327" s="52">
        <v>3674</v>
      </c>
    </row>
    <row r="1328" ht="36" spans="1:10">
      <c r="A1328" s="52"/>
      <c r="B1328" s="53" t="s">
        <v>3550</v>
      </c>
      <c r="C1328" s="54" t="s">
        <v>3551</v>
      </c>
      <c r="D1328" s="54"/>
      <c r="E1328" s="52" t="s">
        <v>740</v>
      </c>
      <c r="F1328" s="54"/>
      <c r="G1328" s="55">
        <f t="shared" si="29"/>
        <v>978</v>
      </c>
      <c r="H1328" s="52">
        <v>889.1</v>
      </c>
      <c r="I1328" s="52">
        <v>808.3</v>
      </c>
      <c r="J1328" s="52">
        <v>734.8</v>
      </c>
    </row>
    <row r="1329" ht="48" spans="1:10">
      <c r="A1329" s="52">
        <v>24</v>
      </c>
      <c r="B1329" s="53" t="s">
        <v>3552</v>
      </c>
      <c r="C1329" s="54" t="s">
        <v>3553</v>
      </c>
      <c r="D1329" s="54" t="s">
        <v>3554</v>
      </c>
      <c r="E1329" s="52" t="s">
        <v>740</v>
      </c>
      <c r="F1329" s="54"/>
      <c r="G1329" s="55">
        <v>3760</v>
      </c>
      <c r="H1329" s="52">
        <v>3418</v>
      </c>
      <c r="I1329" s="52">
        <v>3107</v>
      </c>
      <c r="J1329" s="52">
        <v>2825</v>
      </c>
    </row>
    <row r="1330" ht="24" spans="1:10">
      <c r="A1330" s="52"/>
      <c r="B1330" s="53" t="s">
        <v>3555</v>
      </c>
      <c r="C1330" s="54" t="s">
        <v>3556</v>
      </c>
      <c r="D1330" s="54"/>
      <c r="E1330" s="52" t="s">
        <v>740</v>
      </c>
      <c r="F1330" s="54"/>
      <c r="G1330" s="55">
        <f t="shared" si="29"/>
        <v>752</v>
      </c>
      <c r="H1330" s="52">
        <v>683.6</v>
      </c>
      <c r="I1330" s="52">
        <v>621.5</v>
      </c>
      <c r="J1330" s="52">
        <v>565</v>
      </c>
    </row>
    <row r="1331" ht="36" spans="1:10">
      <c r="A1331" s="52"/>
      <c r="B1331" s="53" t="s">
        <v>3557</v>
      </c>
      <c r="C1331" s="54" t="s">
        <v>3558</v>
      </c>
      <c r="D1331" s="54"/>
      <c r="E1331" s="52" t="s">
        <v>740</v>
      </c>
      <c r="F1331" s="54"/>
      <c r="G1331" s="55">
        <v>1130</v>
      </c>
      <c r="H1331" s="52">
        <v>1027</v>
      </c>
      <c r="I1331" s="52">
        <v>934</v>
      </c>
      <c r="J1331" s="52">
        <v>849</v>
      </c>
    </row>
    <row r="1332" ht="48" spans="1:10">
      <c r="A1332" s="52">
        <v>25</v>
      </c>
      <c r="B1332" s="53" t="s">
        <v>3559</v>
      </c>
      <c r="C1332" s="56" t="s">
        <v>3560</v>
      </c>
      <c r="D1332" s="54" t="s">
        <v>3561</v>
      </c>
      <c r="E1332" s="52" t="s">
        <v>18</v>
      </c>
      <c r="F1332" s="54" t="s">
        <v>3562</v>
      </c>
      <c r="G1332" s="55">
        <v>3500</v>
      </c>
      <c r="H1332" s="52">
        <v>3182</v>
      </c>
      <c r="I1332" s="52">
        <v>2893</v>
      </c>
      <c r="J1332" s="52">
        <v>2630</v>
      </c>
    </row>
    <row r="1333" ht="36" spans="1:10">
      <c r="A1333" s="52"/>
      <c r="B1333" s="53" t="s">
        <v>3563</v>
      </c>
      <c r="C1333" s="56" t="s">
        <v>3564</v>
      </c>
      <c r="D1333" s="54"/>
      <c r="E1333" s="52" t="s">
        <v>18</v>
      </c>
      <c r="F1333" s="54"/>
      <c r="G1333" s="55">
        <f t="shared" ref="G1333:G1337" si="30">G1332*0.2</f>
        <v>700</v>
      </c>
      <c r="H1333" s="52">
        <v>636.4</v>
      </c>
      <c r="I1333" s="52">
        <v>578.5</v>
      </c>
      <c r="J1333" s="52">
        <v>525.9</v>
      </c>
    </row>
    <row r="1334" ht="72" spans="1:10">
      <c r="A1334" s="52">
        <v>26</v>
      </c>
      <c r="B1334" s="53" t="s">
        <v>3565</v>
      </c>
      <c r="C1334" s="56" t="s">
        <v>3566</v>
      </c>
      <c r="D1334" s="54" t="s">
        <v>3561</v>
      </c>
      <c r="E1334" s="52" t="s">
        <v>18</v>
      </c>
      <c r="F1334" s="54" t="s">
        <v>3567</v>
      </c>
      <c r="G1334" s="55">
        <v>5900</v>
      </c>
      <c r="H1334" s="52">
        <v>5364</v>
      </c>
      <c r="I1334" s="52">
        <v>4876</v>
      </c>
      <c r="J1334" s="52">
        <v>4433</v>
      </c>
    </row>
    <row r="1335" ht="36" spans="1:10">
      <c r="A1335" s="52"/>
      <c r="B1335" s="53" t="s">
        <v>3568</v>
      </c>
      <c r="C1335" s="56" t="s">
        <v>3569</v>
      </c>
      <c r="D1335" s="54"/>
      <c r="E1335" s="52" t="s">
        <v>18</v>
      </c>
      <c r="F1335" s="54"/>
      <c r="G1335" s="55">
        <f t="shared" si="30"/>
        <v>1180</v>
      </c>
      <c r="H1335" s="52">
        <v>1072.7</v>
      </c>
      <c r="I1335" s="52">
        <v>975.2</v>
      </c>
      <c r="J1335" s="52">
        <v>886.6</v>
      </c>
    </row>
    <row r="1336" ht="36" spans="1:10">
      <c r="A1336" s="52">
        <v>27</v>
      </c>
      <c r="B1336" s="53" t="s">
        <v>3570</v>
      </c>
      <c r="C1336" s="56" t="s">
        <v>3571</v>
      </c>
      <c r="D1336" s="83" t="s">
        <v>3572</v>
      </c>
      <c r="E1336" s="52" t="s">
        <v>18</v>
      </c>
      <c r="F1336" s="54"/>
      <c r="G1336" s="55">
        <v>1000</v>
      </c>
      <c r="H1336" s="52">
        <v>909</v>
      </c>
      <c r="I1336" s="52">
        <v>826</v>
      </c>
      <c r="J1336" s="52">
        <v>751</v>
      </c>
    </row>
    <row r="1337" ht="24" spans="1:10">
      <c r="A1337" s="52"/>
      <c r="B1337" s="53" t="s">
        <v>3573</v>
      </c>
      <c r="C1337" s="56" t="s">
        <v>3574</v>
      </c>
      <c r="D1337" s="83"/>
      <c r="E1337" s="52" t="s">
        <v>18</v>
      </c>
      <c r="F1337" s="54"/>
      <c r="G1337" s="55">
        <f t="shared" si="30"/>
        <v>200</v>
      </c>
      <c r="H1337" s="52">
        <v>181.8</v>
      </c>
      <c r="I1337" s="52">
        <v>165.3</v>
      </c>
      <c r="J1337" s="52">
        <v>150.3</v>
      </c>
    </row>
    <row r="1338" ht="48" spans="1:10">
      <c r="A1338" s="52">
        <v>28</v>
      </c>
      <c r="B1338" s="53" t="s">
        <v>3575</v>
      </c>
      <c r="C1338" s="84" t="s">
        <v>3576</v>
      </c>
      <c r="D1338" s="85" t="s">
        <v>3577</v>
      </c>
      <c r="E1338" s="86" t="s">
        <v>18</v>
      </c>
      <c r="F1338" s="87" t="s">
        <v>3578</v>
      </c>
      <c r="G1338" s="88">
        <v>6550</v>
      </c>
      <c r="H1338" s="86">
        <v>5955</v>
      </c>
      <c r="I1338" s="86">
        <v>5413</v>
      </c>
      <c r="J1338" s="86">
        <v>4921</v>
      </c>
    </row>
    <row r="1339" ht="24" spans="1:10">
      <c r="A1339" s="52"/>
      <c r="B1339" s="53" t="s">
        <v>3579</v>
      </c>
      <c r="C1339" s="84" t="s">
        <v>3580</v>
      </c>
      <c r="D1339" s="85"/>
      <c r="E1339" s="86" t="s">
        <v>18</v>
      </c>
      <c r="F1339" s="87"/>
      <c r="G1339" s="88">
        <v>1330</v>
      </c>
      <c r="H1339" s="86">
        <v>1209.1</v>
      </c>
      <c r="I1339" s="86">
        <v>1099.2</v>
      </c>
      <c r="J1339" s="86">
        <v>999.2</v>
      </c>
    </row>
    <row r="1340" ht="48" spans="1:10">
      <c r="A1340" s="52">
        <v>29</v>
      </c>
      <c r="B1340" s="53" t="s">
        <v>3581</v>
      </c>
      <c r="C1340" s="84" t="s">
        <v>3582</v>
      </c>
      <c r="D1340" s="85" t="s">
        <v>3583</v>
      </c>
      <c r="E1340" s="86" t="s">
        <v>18</v>
      </c>
      <c r="F1340" s="87"/>
      <c r="G1340" s="88">
        <v>3140</v>
      </c>
      <c r="H1340" s="86">
        <v>2855</v>
      </c>
      <c r="I1340" s="86">
        <v>2595</v>
      </c>
      <c r="J1340" s="86">
        <v>2359</v>
      </c>
    </row>
    <row r="1341" ht="24" spans="1:10">
      <c r="A1341" s="52"/>
      <c r="B1341" s="53" t="s">
        <v>3584</v>
      </c>
      <c r="C1341" s="89" t="s">
        <v>3585</v>
      </c>
      <c r="D1341" s="85"/>
      <c r="E1341" s="86" t="s">
        <v>18</v>
      </c>
      <c r="F1341" s="87"/>
      <c r="G1341" s="88">
        <v>628</v>
      </c>
      <c r="H1341" s="86">
        <v>570.9</v>
      </c>
      <c r="I1341" s="86">
        <v>519</v>
      </c>
      <c r="J1341" s="86">
        <v>471.8</v>
      </c>
    </row>
    <row r="1342" ht="48" spans="1:10">
      <c r="A1342" s="52">
        <v>30</v>
      </c>
      <c r="B1342" s="53" t="s">
        <v>3586</v>
      </c>
      <c r="C1342" s="84" t="s">
        <v>3587</v>
      </c>
      <c r="D1342" s="85" t="s">
        <v>3588</v>
      </c>
      <c r="E1342" s="86" t="s">
        <v>18</v>
      </c>
      <c r="F1342" s="84"/>
      <c r="G1342" s="88">
        <v>960</v>
      </c>
      <c r="H1342" s="86">
        <v>873</v>
      </c>
      <c r="I1342" s="86">
        <v>793</v>
      </c>
      <c r="J1342" s="86">
        <v>721</v>
      </c>
    </row>
    <row r="1343" ht="60" spans="1:10">
      <c r="A1343" s="52">
        <v>31</v>
      </c>
      <c r="B1343" s="53" t="s">
        <v>3589</v>
      </c>
      <c r="C1343" s="56" t="s">
        <v>3590</v>
      </c>
      <c r="D1343" s="54" t="s">
        <v>3591</v>
      </c>
      <c r="E1343" s="52" t="s">
        <v>18</v>
      </c>
      <c r="F1343" s="54" t="s">
        <v>3592</v>
      </c>
      <c r="G1343" s="55">
        <v>3000</v>
      </c>
      <c r="H1343" s="52">
        <v>2727</v>
      </c>
      <c r="I1343" s="52">
        <v>2479</v>
      </c>
      <c r="J1343" s="52">
        <v>2254</v>
      </c>
    </row>
    <row r="1344" ht="24" spans="1:10">
      <c r="A1344" s="52"/>
      <c r="B1344" s="53" t="s">
        <v>3593</v>
      </c>
      <c r="C1344" s="56" t="s">
        <v>3594</v>
      </c>
      <c r="D1344" s="54"/>
      <c r="E1344" s="52" t="s">
        <v>18</v>
      </c>
      <c r="F1344" s="54"/>
      <c r="G1344" s="55">
        <f t="shared" ref="G1344:G1348" si="31">G1343*0.2</f>
        <v>600</v>
      </c>
      <c r="H1344" s="52">
        <v>545.5</v>
      </c>
      <c r="I1344" s="52">
        <v>495.9</v>
      </c>
      <c r="J1344" s="52">
        <v>450.8</v>
      </c>
    </row>
    <row r="1345" ht="36" spans="1:10">
      <c r="A1345" s="52">
        <v>32</v>
      </c>
      <c r="B1345" s="53" t="s">
        <v>3595</v>
      </c>
      <c r="C1345" s="56" t="s">
        <v>3596</v>
      </c>
      <c r="D1345" s="54" t="s">
        <v>3597</v>
      </c>
      <c r="E1345" s="52" t="s">
        <v>18</v>
      </c>
      <c r="F1345" s="54"/>
      <c r="G1345" s="55">
        <v>1000</v>
      </c>
      <c r="H1345" s="52">
        <v>909</v>
      </c>
      <c r="I1345" s="52">
        <v>826</v>
      </c>
      <c r="J1345" s="52">
        <v>751</v>
      </c>
    </row>
    <row r="1346" ht="24" spans="1:10">
      <c r="A1346" s="52"/>
      <c r="B1346" s="53" t="s">
        <v>3598</v>
      </c>
      <c r="C1346" s="56" t="s">
        <v>3599</v>
      </c>
      <c r="D1346" s="83"/>
      <c r="E1346" s="52" t="s">
        <v>18</v>
      </c>
      <c r="F1346" s="54"/>
      <c r="G1346" s="55">
        <f t="shared" si="31"/>
        <v>200</v>
      </c>
      <c r="H1346" s="52">
        <v>181.8</v>
      </c>
      <c r="I1346" s="52">
        <v>165.3</v>
      </c>
      <c r="J1346" s="52">
        <v>150.3</v>
      </c>
    </row>
    <row r="1347" ht="48" spans="1:10">
      <c r="A1347" s="52">
        <v>33</v>
      </c>
      <c r="B1347" s="53" t="s">
        <v>3600</v>
      </c>
      <c r="C1347" s="56" t="s">
        <v>3601</v>
      </c>
      <c r="D1347" s="83" t="s">
        <v>3602</v>
      </c>
      <c r="E1347" s="52" t="s">
        <v>18</v>
      </c>
      <c r="F1347" s="54" t="s">
        <v>3603</v>
      </c>
      <c r="G1347" s="55">
        <v>2450</v>
      </c>
      <c r="H1347" s="52">
        <v>2227</v>
      </c>
      <c r="I1347" s="52">
        <v>2025</v>
      </c>
      <c r="J1347" s="52">
        <v>1841</v>
      </c>
    </row>
    <row r="1348" ht="24" spans="1:10">
      <c r="A1348" s="62"/>
      <c r="B1348" s="53" t="s">
        <v>3604</v>
      </c>
      <c r="C1348" s="56" t="s">
        <v>3605</v>
      </c>
      <c r="D1348" s="62"/>
      <c r="E1348" s="52" t="s">
        <v>18</v>
      </c>
      <c r="F1348" s="54"/>
      <c r="G1348" s="55">
        <f t="shared" si="31"/>
        <v>490</v>
      </c>
      <c r="H1348" s="52">
        <v>445.5</v>
      </c>
      <c r="I1348" s="52">
        <v>405</v>
      </c>
      <c r="J1348" s="52">
        <v>368.1</v>
      </c>
    </row>
    <row r="1349" ht="36" spans="1:10">
      <c r="A1349" s="52"/>
      <c r="B1349" s="53" t="s">
        <v>3606</v>
      </c>
      <c r="C1349" s="54" t="s">
        <v>3607</v>
      </c>
      <c r="D1349" s="83"/>
      <c r="E1349" s="52" t="s">
        <v>18</v>
      </c>
      <c r="F1349" s="54"/>
      <c r="G1349" s="55">
        <f>G1347</f>
        <v>2450</v>
      </c>
      <c r="H1349" s="52">
        <v>2227</v>
      </c>
      <c r="I1349" s="52">
        <v>2025</v>
      </c>
      <c r="J1349" s="52">
        <v>1841</v>
      </c>
    </row>
    <row r="1350" ht="36" spans="1:10">
      <c r="A1350" s="52"/>
      <c r="B1350" s="53" t="s">
        <v>3608</v>
      </c>
      <c r="C1350" s="54" t="s">
        <v>3609</v>
      </c>
      <c r="D1350" s="83"/>
      <c r="E1350" s="52" t="s">
        <v>18</v>
      </c>
      <c r="F1350" s="54"/>
      <c r="G1350" s="55">
        <f>G1347</f>
        <v>2450</v>
      </c>
      <c r="H1350" s="52">
        <v>2227</v>
      </c>
      <c r="I1350" s="52">
        <v>2025</v>
      </c>
      <c r="J1350" s="52">
        <v>1841</v>
      </c>
    </row>
    <row r="1351" ht="36" spans="1:10">
      <c r="A1351" s="52">
        <v>34</v>
      </c>
      <c r="B1351" s="53" t="s">
        <v>3610</v>
      </c>
      <c r="C1351" s="56" t="s">
        <v>3611</v>
      </c>
      <c r="D1351" s="83" t="s">
        <v>3612</v>
      </c>
      <c r="E1351" s="52" t="s">
        <v>18</v>
      </c>
      <c r="F1351" s="54"/>
      <c r="G1351" s="55">
        <v>550</v>
      </c>
      <c r="H1351" s="52">
        <v>500</v>
      </c>
      <c r="I1351" s="52">
        <v>455</v>
      </c>
      <c r="J1351" s="52">
        <v>413</v>
      </c>
    </row>
    <row r="1352" ht="24" spans="1:10">
      <c r="A1352" s="62"/>
      <c r="B1352" s="53" t="s">
        <v>3613</v>
      </c>
      <c r="C1352" s="56" t="s">
        <v>3614</v>
      </c>
      <c r="D1352" s="62"/>
      <c r="E1352" s="52" t="s">
        <v>18</v>
      </c>
      <c r="F1352" s="54"/>
      <c r="G1352" s="55">
        <f t="shared" ref="G1352:G1357" si="32">G1351*0.2</f>
        <v>110</v>
      </c>
      <c r="H1352" s="52">
        <v>100</v>
      </c>
      <c r="I1352" s="52">
        <v>90.9</v>
      </c>
      <c r="J1352" s="52">
        <v>82.6</v>
      </c>
    </row>
    <row r="1353" ht="36" spans="1:10">
      <c r="A1353" s="52">
        <v>35</v>
      </c>
      <c r="B1353" s="53" t="s">
        <v>3615</v>
      </c>
      <c r="C1353" s="56" t="s">
        <v>3616</v>
      </c>
      <c r="D1353" s="54" t="s">
        <v>3617</v>
      </c>
      <c r="E1353" s="52" t="s">
        <v>641</v>
      </c>
      <c r="F1353" s="54"/>
      <c r="G1353" s="55">
        <v>200</v>
      </c>
      <c r="H1353" s="52">
        <v>182</v>
      </c>
      <c r="I1353" s="52">
        <v>165</v>
      </c>
      <c r="J1353" s="52">
        <v>150</v>
      </c>
    </row>
    <row r="1354" ht="36" spans="1:10">
      <c r="A1354" s="52">
        <v>36</v>
      </c>
      <c r="B1354" s="53" t="s">
        <v>3618</v>
      </c>
      <c r="C1354" s="56" t="s">
        <v>3619</v>
      </c>
      <c r="D1354" s="56" t="s">
        <v>3620</v>
      </c>
      <c r="E1354" s="52" t="s">
        <v>18</v>
      </c>
      <c r="F1354" s="54" t="s">
        <v>1740</v>
      </c>
      <c r="G1354" s="55">
        <v>1760</v>
      </c>
      <c r="H1354" s="52">
        <v>1600</v>
      </c>
      <c r="I1354" s="52">
        <v>1455</v>
      </c>
      <c r="J1354" s="52">
        <v>1322</v>
      </c>
    </row>
    <row r="1355" ht="24" spans="1:10">
      <c r="A1355" s="52"/>
      <c r="B1355" s="53" t="s">
        <v>3621</v>
      </c>
      <c r="C1355" s="56" t="s">
        <v>3622</v>
      </c>
      <c r="D1355" s="56"/>
      <c r="E1355" s="52" t="s">
        <v>18</v>
      </c>
      <c r="F1355" s="54"/>
      <c r="G1355" s="55">
        <f t="shared" si="32"/>
        <v>352</v>
      </c>
      <c r="H1355" s="52">
        <v>320</v>
      </c>
      <c r="I1355" s="52">
        <v>290.9</v>
      </c>
      <c r="J1355" s="52">
        <v>264.5</v>
      </c>
    </row>
    <row r="1356" ht="48" spans="1:10">
      <c r="A1356" s="52">
        <v>37</v>
      </c>
      <c r="B1356" s="53" t="s">
        <v>3623</v>
      </c>
      <c r="C1356" s="56" t="s">
        <v>3624</v>
      </c>
      <c r="D1356" s="54" t="s">
        <v>3625</v>
      </c>
      <c r="E1356" s="52" t="s">
        <v>18</v>
      </c>
      <c r="F1356" s="54" t="s">
        <v>3626</v>
      </c>
      <c r="G1356" s="55">
        <v>2385</v>
      </c>
      <c r="H1356" s="52">
        <v>2168</v>
      </c>
      <c r="I1356" s="52">
        <v>1971</v>
      </c>
      <c r="J1356" s="52">
        <v>1792</v>
      </c>
    </row>
    <row r="1357" ht="24" spans="1:10">
      <c r="A1357" s="52"/>
      <c r="B1357" s="53" t="s">
        <v>3627</v>
      </c>
      <c r="C1357" s="54" t="s">
        <v>3628</v>
      </c>
      <c r="D1357" s="54"/>
      <c r="E1357" s="52" t="s">
        <v>18</v>
      </c>
      <c r="F1357" s="54"/>
      <c r="G1357" s="55">
        <f t="shared" si="32"/>
        <v>477</v>
      </c>
      <c r="H1357" s="52">
        <v>433.6</v>
      </c>
      <c r="I1357" s="52">
        <v>394.2</v>
      </c>
      <c r="J1357" s="52">
        <v>358.4</v>
      </c>
    </row>
    <row r="1358" ht="24" spans="1:10">
      <c r="A1358" s="52"/>
      <c r="B1358" s="53" t="s">
        <v>3629</v>
      </c>
      <c r="C1358" s="54" t="s">
        <v>3630</v>
      </c>
      <c r="D1358" s="54"/>
      <c r="E1358" s="52" t="s">
        <v>18</v>
      </c>
      <c r="F1358" s="54"/>
      <c r="G1358" s="55">
        <v>625</v>
      </c>
      <c r="H1358" s="52">
        <v>568</v>
      </c>
      <c r="I1358" s="52">
        <v>517</v>
      </c>
      <c r="J1358" s="52">
        <v>470</v>
      </c>
    </row>
    <row r="1359" ht="24" spans="1:10">
      <c r="A1359" s="52"/>
      <c r="B1359" s="53" t="s">
        <v>3631</v>
      </c>
      <c r="C1359" s="54" t="s">
        <v>3632</v>
      </c>
      <c r="D1359" s="54"/>
      <c r="E1359" s="52" t="s">
        <v>18</v>
      </c>
      <c r="F1359" s="54"/>
      <c r="G1359" s="55">
        <v>2385</v>
      </c>
      <c r="H1359" s="52">
        <v>2168</v>
      </c>
      <c r="I1359" s="52">
        <v>1971</v>
      </c>
      <c r="J1359" s="52">
        <v>1792</v>
      </c>
    </row>
    <row r="1360" ht="36" spans="1:10">
      <c r="A1360" s="52">
        <v>38</v>
      </c>
      <c r="B1360" s="53" t="s">
        <v>3633</v>
      </c>
      <c r="C1360" s="56" t="s">
        <v>3634</v>
      </c>
      <c r="D1360" s="83" t="s">
        <v>3635</v>
      </c>
      <c r="E1360" s="52" t="s">
        <v>18</v>
      </c>
      <c r="F1360" s="54"/>
      <c r="G1360" s="55">
        <v>600</v>
      </c>
      <c r="H1360" s="52">
        <v>545</v>
      </c>
      <c r="I1360" s="52">
        <v>496</v>
      </c>
      <c r="J1360" s="52">
        <v>451</v>
      </c>
    </row>
    <row r="1361" ht="24" spans="1:10">
      <c r="A1361" s="90"/>
      <c r="B1361" s="53" t="s">
        <v>3636</v>
      </c>
      <c r="C1361" s="56" t="s">
        <v>3637</v>
      </c>
      <c r="D1361" s="90"/>
      <c r="E1361" s="52" t="s">
        <v>18</v>
      </c>
      <c r="F1361" s="66"/>
      <c r="G1361" s="55">
        <f t="shared" ref="G1361:G1365" si="33">G1360*0.2</f>
        <v>120</v>
      </c>
      <c r="H1361" s="52">
        <v>109.1</v>
      </c>
      <c r="I1361" s="52">
        <v>99.2</v>
      </c>
      <c r="J1361" s="52">
        <v>90.2</v>
      </c>
    </row>
    <row r="1362" ht="60" spans="1:10">
      <c r="A1362" s="52">
        <v>39</v>
      </c>
      <c r="B1362" s="53" t="s">
        <v>3638</v>
      </c>
      <c r="C1362" s="56" t="s">
        <v>3639</v>
      </c>
      <c r="D1362" s="54" t="s">
        <v>3640</v>
      </c>
      <c r="E1362" s="52" t="s">
        <v>18</v>
      </c>
      <c r="F1362" s="54" t="s">
        <v>3641</v>
      </c>
      <c r="G1362" s="55">
        <v>3800</v>
      </c>
      <c r="H1362" s="52">
        <v>3455</v>
      </c>
      <c r="I1362" s="52">
        <v>3140</v>
      </c>
      <c r="J1362" s="52">
        <v>2855</v>
      </c>
    </row>
    <row r="1363" ht="24" spans="1:10">
      <c r="A1363" s="52"/>
      <c r="B1363" s="53" t="s">
        <v>3642</v>
      </c>
      <c r="C1363" s="56" t="s">
        <v>3643</v>
      </c>
      <c r="D1363" s="54"/>
      <c r="E1363" s="52" t="s">
        <v>18</v>
      </c>
      <c r="F1363" s="54"/>
      <c r="G1363" s="55">
        <f t="shared" si="33"/>
        <v>760</v>
      </c>
      <c r="H1363" s="52">
        <v>690.9</v>
      </c>
      <c r="I1363" s="52">
        <v>628.1</v>
      </c>
      <c r="J1363" s="52">
        <v>571</v>
      </c>
    </row>
    <row r="1364" ht="36" spans="1:10">
      <c r="A1364" s="52">
        <v>40</v>
      </c>
      <c r="B1364" s="53" t="s">
        <v>3644</v>
      </c>
      <c r="C1364" s="56" t="s">
        <v>3645</v>
      </c>
      <c r="D1364" s="54" t="s">
        <v>3646</v>
      </c>
      <c r="E1364" s="52" t="s">
        <v>18</v>
      </c>
      <c r="F1364" s="54"/>
      <c r="G1364" s="55">
        <f>G1362*0.5</f>
        <v>1900</v>
      </c>
      <c r="H1364" s="52">
        <v>1727</v>
      </c>
      <c r="I1364" s="52">
        <v>1570</v>
      </c>
      <c r="J1364" s="52">
        <v>1427</v>
      </c>
    </row>
    <row r="1365" ht="24" spans="1:10">
      <c r="A1365" s="52"/>
      <c r="B1365" s="53" t="s">
        <v>3647</v>
      </c>
      <c r="C1365" s="56" t="s">
        <v>3648</v>
      </c>
      <c r="D1365" s="54"/>
      <c r="E1365" s="52" t="s">
        <v>18</v>
      </c>
      <c r="F1365" s="54"/>
      <c r="G1365" s="55">
        <f t="shared" si="33"/>
        <v>380</v>
      </c>
      <c r="H1365" s="52">
        <v>345.5</v>
      </c>
      <c r="I1365" s="52">
        <v>314</v>
      </c>
      <c r="J1365" s="52">
        <v>285.5</v>
      </c>
    </row>
    <row r="1366" ht="36" spans="1:10">
      <c r="A1366" s="52">
        <v>41</v>
      </c>
      <c r="B1366" s="53" t="s">
        <v>3649</v>
      </c>
      <c r="C1366" s="56" t="s">
        <v>3650</v>
      </c>
      <c r="D1366" s="54" t="s">
        <v>3651</v>
      </c>
      <c r="E1366" s="52" t="s">
        <v>18</v>
      </c>
      <c r="F1366" s="54" t="s">
        <v>3652</v>
      </c>
      <c r="G1366" s="55">
        <v>3800</v>
      </c>
      <c r="H1366" s="52">
        <v>3455</v>
      </c>
      <c r="I1366" s="52">
        <v>3140</v>
      </c>
      <c r="J1366" s="52">
        <v>2855</v>
      </c>
    </row>
    <row r="1367" ht="24" spans="1:10">
      <c r="A1367" s="52"/>
      <c r="B1367" s="53" t="s">
        <v>3653</v>
      </c>
      <c r="C1367" s="56" t="s">
        <v>3654</v>
      </c>
      <c r="D1367" s="54"/>
      <c r="E1367" s="52" t="s">
        <v>18</v>
      </c>
      <c r="F1367" s="54"/>
      <c r="G1367" s="55">
        <f t="shared" ref="G1367:G1371" si="34">G1366*0.2</f>
        <v>760</v>
      </c>
      <c r="H1367" s="52">
        <v>690.9</v>
      </c>
      <c r="I1367" s="52">
        <v>628.1</v>
      </c>
      <c r="J1367" s="52">
        <v>571</v>
      </c>
    </row>
    <row r="1368" ht="36" spans="1:10">
      <c r="A1368" s="52">
        <v>42</v>
      </c>
      <c r="B1368" s="53" t="s">
        <v>3655</v>
      </c>
      <c r="C1368" s="56" t="s">
        <v>3656</v>
      </c>
      <c r="D1368" s="56" t="s">
        <v>3657</v>
      </c>
      <c r="E1368" s="52" t="s">
        <v>18</v>
      </c>
      <c r="F1368" s="54"/>
      <c r="G1368" s="55">
        <v>3300</v>
      </c>
      <c r="H1368" s="52">
        <v>3000</v>
      </c>
      <c r="I1368" s="52">
        <v>2727</v>
      </c>
      <c r="J1368" s="52">
        <v>2479</v>
      </c>
    </row>
    <row r="1369" ht="24" spans="1:10">
      <c r="A1369" s="52"/>
      <c r="B1369" s="53" t="s">
        <v>3658</v>
      </c>
      <c r="C1369" s="56" t="s">
        <v>3659</v>
      </c>
      <c r="D1369" s="56"/>
      <c r="E1369" s="52" t="s">
        <v>18</v>
      </c>
      <c r="F1369" s="54"/>
      <c r="G1369" s="55">
        <f t="shared" si="34"/>
        <v>660</v>
      </c>
      <c r="H1369" s="52">
        <v>600</v>
      </c>
      <c r="I1369" s="52">
        <v>545.5</v>
      </c>
      <c r="J1369" s="52">
        <v>495.9</v>
      </c>
    </row>
    <row r="1370" ht="36" spans="1:10">
      <c r="A1370" s="52">
        <v>43</v>
      </c>
      <c r="B1370" s="53" t="s">
        <v>3660</v>
      </c>
      <c r="C1370" s="56" t="s">
        <v>3661</v>
      </c>
      <c r="D1370" s="54" t="s">
        <v>3662</v>
      </c>
      <c r="E1370" s="52" t="s">
        <v>18</v>
      </c>
      <c r="F1370" s="54"/>
      <c r="G1370" s="55">
        <v>4460</v>
      </c>
      <c r="H1370" s="52">
        <v>4055</v>
      </c>
      <c r="I1370" s="52">
        <v>3686</v>
      </c>
      <c r="J1370" s="52">
        <v>3351</v>
      </c>
    </row>
    <row r="1371" ht="24" spans="1:10">
      <c r="A1371" s="62"/>
      <c r="B1371" s="53" t="s">
        <v>3663</v>
      </c>
      <c r="C1371" s="56" t="s">
        <v>3664</v>
      </c>
      <c r="D1371" s="62"/>
      <c r="E1371" s="52" t="s">
        <v>18</v>
      </c>
      <c r="F1371" s="54"/>
      <c r="G1371" s="55">
        <f t="shared" si="34"/>
        <v>892</v>
      </c>
      <c r="H1371" s="52">
        <v>810.9</v>
      </c>
      <c r="I1371" s="52">
        <v>737.2</v>
      </c>
      <c r="J1371" s="52">
        <v>670.2</v>
      </c>
    </row>
    <row r="1372" ht="48" spans="1:10">
      <c r="A1372" s="52">
        <v>44</v>
      </c>
      <c r="B1372" s="53" t="s">
        <v>3665</v>
      </c>
      <c r="C1372" s="56" t="s">
        <v>3666</v>
      </c>
      <c r="D1372" s="54" t="s">
        <v>3667</v>
      </c>
      <c r="E1372" s="52" t="s">
        <v>18</v>
      </c>
      <c r="F1372" s="54" t="s">
        <v>3668</v>
      </c>
      <c r="G1372" s="55">
        <v>6470</v>
      </c>
      <c r="H1372" s="52">
        <v>5882</v>
      </c>
      <c r="I1372" s="52">
        <v>5347</v>
      </c>
      <c r="J1372" s="52">
        <v>4861</v>
      </c>
    </row>
    <row r="1373" ht="24" spans="1:10">
      <c r="A1373" s="62"/>
      <c r="B1373" s="53" t="s">
        <v>3669</v>
      </c>
      <c r="C1373" s="56" t="s">
        <v>3670</v>
      </c>
      <c r="D1373" s="62"/>
      <c r="E1373" s="52" t="s">
        <v>18</v>
      </c>
      <c r="F1373" s="54"/>
      <c r="G1373" s="55">
        <f t="shared" ref="G1373:G1377" si="35">G1372*0.2</f>
        <v>1294</v>
      </c>
      <c r="H1373" s="52">
        <v>1176.4</v>
      </c>
      <c r="I1373" s="52">
        <v>1069.4</v>
      </c>
      <c r="J1373" s="52">
        <v>972.2</v>
      </c>
    </row>
    <row r="1374" ht="36" spans="1:10">
      <c r="A1374" s="52">
        <v>45</v>
      </c>
      <c r="B1374" s="53" t="s">
        <v>3671</v>
      </c>
      <c r="C1374" s="56" t="s">
        <v>3672</v>
      </c>
      <c r="D1374" s="83" t="s">
        <v>3673</v>
      </c>
      <c r="E1374" s="52" t="s">
        <v>18</v>
      </c>
      <c r="F1374" s="54"/>
      <c r="G1374" s="55">
        <v>6670</v>
      </c>
      <c r="H1374" s="52">
        <v>6064</v>
      </c>
      <c r="I1374" s="52">
        <v>5512</v>
      </c>
      <c r="J1374" s="52">
        <v>5011</v>
      </c>
    </row>
    <row r="1375" ht="24" spans="1:10">
      <c r="A1375" s="62"/>
      <c r="B1375" s="53" t="s">
        <v>3674</v>
      </c>
      <c r="C1375" s="56" t="s">
        <v>3675</v>
      </c>
      <c r="D1375" s="62"/>
      <c r="E1375" s="52" t="s">
        <v>18</v>
      </c>
      <c r="F1375" s="54"/>
      <c r="G1375" s="55">
        <f t="shared" si="35"/>
        <v>1334</v>
      </c>
      <c r="H1375" s="52">
        <v>1212.7</v>
      </c>
      <c r="I1375" s="52">
        <v>1102.5</v>
      </c>
      <c r="J1375" s="52">
        <v>1002.3</v>
      </c>
    </row>
    <row r="1376" ht="48" spans="1:10">
      <c r="A1376" s="52">
        <v>46</v>
      </c>
      <c r="B1376" s="53" t="s">
        <v>3676</v>
      </c>
      <c r="C1376" s="56" t="s">
        <v>3677</v>
      </c>
      <c r="D1376" s="83" t="s">
        <v>3678</v>
      </c>
      <c r="E1376" s="52" t="s">
        <v>18</v>
      </c>
      <c r="F1376" s="54" t="s">
        <v>3679</v>
      </c>
      <c r="G1376" s="55">
        <v>7650</v>
      </c>
      <c r="H1376" s="52">
        <v>6955</v>
      </c>
      <c r="I1376" s="52">
        <v>6322</v>
      </c>
      <c r="J1376" s="52">
        <v>5748</v>
      </c>
    </row>
    <row r="1377" ht="24" spans="1:10">
      <c r="A1377" s="62"/>
      <c r="B1377" s="53" t="s">
        <v>3680</v>
      </c>
      <c r="C1377" s="56" t="s">
        <v>3681</v>
      </c>
      <c r="D1377" s="62"/>
      <c r="E1377" s="52" t="s">
        <v>18</v>
      </c>
      <c r="F1377" s="54"/>
      <c r="G1377" s="55">
        <f t="shared" si="35"/>
        <v>1530</v>
      </c>
      <c r="H1377" s="52">
        <v>1390.9</v>
      </c>
      <c r="I1377" s="52">
        <v>1264.5</v>
      </c>
      <c r="J1377" s="52">
        <v>1149.5</v>
      </c>
    </row>
    <row r="1378" ht="36" spans="1:10">
      <c r="A1378" s="52">
        <v>47</v>
      </c>
      <c r="B1378" s="53" t="s">
        <v>3682</v>
      </c>
      <c r="C1378" s="56" t="s">
        <v>3683</v>
      </c>
      <c r="D1378" s="83" t="s">
        <v>3684</v>
      </c>
      <c r="E1378" s="52" t="s">
        <v>18</v>
      </c>
      <c r="F1378" s="54" t="s">
        <v>3685</v>
      </c>
      <c r="G1378" s="55">
        <v>4200</v>
      </c>
      <c r="H1378" s="52">
        <v>3818</v>
      </c>
      <c r="I1378" s="52">
        <v>3471</v>
      </c>
      <c r="J1378" s="52">
        <v>3156</v>
      </c>
    </row>
    <row r="1379" ht="24" spans="1:10">
      <c r="A1379" s="52"/>
      <c r="B1379" s="53" t="s">
        <v>3686</v>
      </c>
      <c r="C1379" s="56" t="s">
        <v>3687</v>
      </c>
      <c r="D1379" s="83"/>
      <c r="E1379" s="52" t="s">
        <v>18</v>
      </c>
      <c r="F1379" s="54"/>
      <c r="G1379" s="55">
        <f t="shared" ref="G1379:G1383" si="36">G1378*0.2</f>
        <v>840</v>
      </c>
      <c r="H1379" s="52">
        <v>763.6</v>
      </c>
      <c r="I1379" s="52">
        <v>694.2</v>
      </c>
      <c r="J1379" s="52">
        <v>631.1</v>
      </c>
    </row>
    <row r="1380" ht="36" spans="1:10">
      <c r="A1380" s="52">
        <v>48</v>
      </c>
      <c r="B1380" s="53" t="s">
        <v>3688</v>
      </c>
      <c r="C1380" s="56" t="s">
        <v>3689</v>
      </c>
      <c r="D1380" s="56" t="s">
        <v>3690</v>
      </c>
      <c r="E1380" s="52" t="s">
        <v>18</v>
      </c>
      <c r="F1380" s="54" t="s">
        <v>3691</v>
      </c>
      <c r="G1380" s="55">
        <v>2425</v>
      </c>
      <c r="H1380" s="52">
        <v>2205</v>
      </c>
      <c r="I1380" s="52">
        <v>2004</v>
      </c>
      <c r="J1380" s="52">
        <v>1822</v>
      </c>
    </row>
    <row r="1381" ht="24" spans="1:10">
      <c r="A1381" s="52"/>
      <c r="B1381" s="53" t="s">
        <v>3692</v>
      </c>
      <c r="C1381" s="56" t="s">
        <v>3693</v>
      </c>
      <c r="D1381" s="56"/>
      <c r="E1381" s="52" t="s">
        <v>18</v>
      </c>
      <c r="F1381" s="54"/>
      <c r="G1381" s="55">
        <f t="shared" si="36"/>
        <v>485</v>
      </c>
      <c r="H1381" s="52">
        <v>440.9</v>
      </c>
      <c r="I1381" s="52">
        <v>400.8</v>
      </c>
      <c r="J1381" s="52">
        <v>364.4</v>
      </c>
    </row>
    <row r="1382" ht="24" spans="1:10">
      <c r="A1382" s="52">
        <v>49</v>
      </c>
      <c r="B1382" s="53" t="s">
        <v>3694</v>
      </c>
      <c r="C1382" s="56" t="s">
        <v>3695</v>
      </c>
      <c r="D1382" s="56" t="s">
        <v>3696</v>
      </c>
      <c r="E1382" s="52" t="s">
        <v>18</v>
      </c>
      <c r="F1382" s="54" t="s">
        <v>3697</v>
      </c>
      <c r="G1382" s="55">
        <v>3220</v>
      </c>
      <c r="H1382" s="52">
        <v>2927</v>
      </c>
      <c r="I1382" s="52">
        <v>2661</v>
      </c>
      <c r="J1382" s="52">
        <v>2419</v>
      </c>
    </row>
    <row r="1383" ht="24" spans="1:10">
      <c r="A1383" s="52"/>
      <c r="B1383" s="53" t="s">
        <v>3698</v>
      </c>
      <c r="C1383" s="56" t="s">
        <v>3699</v>
      </c>
      <c r="D1383" s="56"/>
      <c r="E1383" s="52" t="s">
        <v>18</v>
      </c>
      <c r="F1383" s="54"/>
      <c r="G1383" s="55">
        <f t="shared" si="36"/>
        <v>644</v>
      </c>
      <c r="H1383" s="52">
        <v>585.5</v>
      </c>
      <c r="I1383" s="52">
        <v>532.2</v>
      </c>
      <c r="J1383" s="52">
        <v>483.8</v>
      </c>
    </row>
    <row r="1384" ht="36" spans="1:10">
      <c r="A1384" s="52">
        <v>50</v>
      </c>
      <c r="B1384" s="53" t="s">
        <v>3700</v>
      </c>
      <c r="C1384" s="56" t="s">
        <v>3701</v>
      </c>
      <c r="D1384" s="83" t="s">
        <v>3702</v>
      </c>
      <c r="E1384" s="52" t="s">
        <v>18</v>
      </c>
      <c r="F1384" s="54"/>
      <c r="G1384" s="55">
        <v>6060</v>
      </c>
      <c r="H1384" s="52">
        <v>5509</v>
      </c>
      <c r="I1384" s="52">
        <v>5008</v>
      </c>
      <c r="J1384" s="52">
        <v>4553</v>
      </c>
    </row>
    <row r="1385" ht="24" spans="1:10">
      <c r="A1385" s="52"/>
      <c r="B1385" s="53" t="s">
        <v>3703</v>
      </c>
      <c r="C1385" s="54" t="s">
        <v>3704</v>
      </c>
      <c r="D1385" s="83"/>
      <c r="E1385" s="52" t="s">
        <v>18</v>
      </c>
      <c r="F1385" s="54"/>
      <c r="G1385" s="55">
        <f>G1384</f>
        <v>6060</v>
      </c>
      <c r="H1385" s="52">
        <v>5509</v>
      </c>
      <c r="I1385" s="52">
        <v>5008</v>
      </c>
      <c r="J1385" s="52">
        <v>4553</v>
      </c>
    </row>
    <row r="1386" ht="24" spans="1:10">
      <c r="A1386" s="52"/>
      <c r="B1386" s="53" t="s">
        <v>3705</v>
      </c>
      <c r="C1386" s="54" t="s">
        <v>3706</v>
      </c>
      <c r="D1386" s="83"/>
      <c r="E1386" s="52" t="s">
        <v>18</v>
      </c>
      <c r="F1386" s="54"/>
      <c r="G1386" s="55">
        <f>G1384*0.2</f>
        <v>1212</v>
      </c>
      <c r="H1386" s="52">
        <v>1101.8</v>
      </c>
      <c r="I1386" s="52">
        <v>1001.7</v>
      </c>
      <c r="J1386" s="52">
        <v>910.6</v>
      </c>
    </row>
    <row r="1387" ht="36" spans="1:10">
      <c r="A1387" s="52">
        <v>51</v>
      </c>
      <c r="B1387" s="53" t="s">
        <v>3707</v>
      </c>
      <c r="C1387" s="56" t="s">
        <v>3708</v>
      </c>
      <c r="D1387" s="83" t="s">
        <v>3709</v>
      </c>
      <c r="E1387" s="52" t="s">
        <v>3710</v>
      </c>
      <c r="F1387" s="91"/>
      <c r="G1387" s="55">
        <v>5400</v>
      </c>
      <c r="H1387" s="52">
        <v>4909</v>
      </c>
      <c r="I1387" s="52">
        <v>4463</v>
      </c>
      <c r="J1387" s="52">
        <v>4057</v>
      </c>
    </row>
    <row r="1388" ht="24" spans="1:10">
      <c r="A1388" s="52"/>
      <c r="B1388" s="53" t="s">
        <v>3711</v>
      </c>
      <c r="C1388" s="54" t="s">
        <v>3712</v>
      </c>
      <c r="D1388" s="83"/>
      <c r="E1388" s="52" t="s">
        <v>3710</v>
      </c>
      <c r="F1388" s="91"/>
      <c r="G1388" s="55">
        <f>G1387*0.2</f>
        <v>1080</v>
      </c>
      <c r="H1388" s="52">
        <v>981.8</v>
      </c>
      <c r="I1388" s="52">
        <v>892.6</v>
      </c>
      <c r="J1388" s="52">
        <v>811.4</v>
      </c>
    </row>
    <row r="1389" ht="24" spans="1:10">
      <c r="A1389" s="52"/>
      <c r="B1389" s="53" t="s">
        <v>3713</v>
      </c>
      <c r="C1389" s="54" t="s">
        <v>3714</v>
      </c>
      <c r="D1389" s="83"/>
      <c r="E1389" s="52" t="s">
        <v>3710</v>
      </c>
      <c r="F1389" s="91"/>
      <c r="G1389" s="55">
        <f>G1387</f>
        <v>5400</v>
      </c>
      <c r="H1389" s="52">
        <v>4909</v>
      </c>
      <c r="I1389" s="52">
        <v>4463</v>
      </c>
      <c r="J1389" s="52">
        <v>4057</v>
      </c>
    </row>
    <row r="1390" ht="24" spans="1:10">
      <c r="A1390" s="52"/>
      <c r="B1390" s="53" t="s">
        <v>3715</v>
      </c>
      <c r="C1390" s="54" t="s">
        <v>3716</v>
      </c>
      <c r="D1390" s="83"/>
      <c r="E1390" s="52" t="s">
        <v>3710</v>
      </c>
      <c r="F1390" s="91"/>
      <c r="G1390" s="55">
        <f>G1387</f>
        <v>5400</v>
      </c>
      <c r="H1390" s="52">
        <v>4909</v>
      </c>
      <c r="I1390" s="52">
        <v>4463</v>
      </c>
      <c r="J1390" s="52">
        <v>4057</v>
      </c>
    </row>
    <row r="1391" ht="48" spans="1:10">
      <c r="A1391" s="52">
        <v>52</v>
      </c>
      <c r="B1391" s="53" t="s">
        <v>3717</v>
      </c>
      <c r="C1391" s="56" t="s">
        <v>3718</v>
      </c>
      <c r="D1391" s="83" t="s">
        <v>3719</v>
      </c>
      <c r="E1391" s="52" t="s">
        <v>18</v>
      </c>
      <c r="F1391" s="54"/>
      <c r="G1391" s="55">
        <v>5430</v>
      </c>
      <c r="H1391" s="52">
        <v>4936</v>
      </c>
      <c r="I1391" s="52">
        <v>4488</v>
      </c>
      <c r="J1391" s="52">
        <v>4080</v>
      </c>
    </row>
    <row r="1392" ht="24" spans="1:10">
      <c r="A1392" s="52"/>
      <c r="B1392" s="53" t="s">
        <v>3720</v>
      </c>
      <c r="C1392" s="56" t="s">
        <v>3721</v>
      </c>
      <c r="D1392" s="83"/>
      <c r="E1392" s="52" t="s">
        <v>18</v>
      </c>
      <c r="F1392" s="54"/>
      <c r="G1392" s="55">
        <f>G1391*0.2</f>
        <v>1086</v>
      </c>
      <c r="H1392" s="52">
        <v>987.3</v>
      </c>
      <c r="I1392" s="52">
        <v>897.5</v>
      </c>
      <c r="J1392" s="52">
        <v>815.9</v>
      </c>
    </row>
    <row r="1393" ht="36" spans="1:10">
      <c r="A1393" s="52">
        <v>53</v>
      </c>
      <c r="B1393" s="53" t="s">
        <v>3722</v>
      </c>
      <c r="C1393" s="56" t="s">
        <v>3723</v>
      </c>
      <c r="D1393" s="56" t="s">
        <v>3724</v>
      </c>
      <c r="E1393" s="52" t="s">
        <v>18</v>
      </c>
      <c r="F1393" s="54" t="s">
        <v>3725</v>
      </c>
      <c r="G1393" s="55">
        <v>7090</v>
      </c>
      <c r="H1393" s="52">
        <v>6445</v>
      </c>
      <c r="I1393" s="52">
        <v>5860</v>
      </c>
      <c r="J1393" s="52">
        <v>5327</v>
      </c>
    </row>
    <row r="1394" ht="24" spans="1:10">
      <c r="A1394" s="52"/>
      <c r="B1394" s="53" t="s">
        <v>3726</v>
      </c>
      <c r="C1394" s="56" t="s">
        <v>3727</v>
      </c>
      <c r="D1394" s="56"/>
      <c r="E1394" s="52" t="s">
        <v>18</v>
      </c>
      <c r="F1394" s="54"/>
      <c r="G1394" s="55">
        <f>G1393*0.2</f>
        <v>1418</v>
      </c>
      <c r="H1394" s="52">
        <v>1289.1</v>
      </c>
      <c r="I1394" s="52">
        <v>1171.9</v>
      </c>
      <c r="J1394" s="52">
        <v>1065.4</v>
      </c>
    </row>
    <row r="1395" ht="36" spans="1:10">
      <c r="A1395" s="52"/>
      <c r="B1395" s="53" t="s">
        <v>3728</v>
      </c>
      <c r="C1395" s="56" t="s">
        <v>3729</v>
      </c>
      <c r="D1395" s="56"/>
      <c r="E1395" s="52" t="s">
        <v>18</v>
      </c>
      <c r="F1395" s="54"/>
      <c r="G1395" s="55">
        <v>580</v>
      </c>
      <c r="H1395" s="52">
        <v>527</v>
      </c>
      <c r="I1395" s="52">
        <v>479</v>
      </c>
      <c r="J1395" s="52">
        <v>436</v>
      </c>
    </row>
    <row r="1396" ht="36" spans="1:10">
      <c r="A1396" s="52"/>
      <c r="B1396" s="53" t="s">
        <v>3730</v>
      </c>
      <c r="C1396" s="56" t="s">
        <v>3731</v>
      </c>
      <c r="D1396" s="56"/>
      <c r="E1396" s="52" t="s">
        <v>18</v>
      </c>
      <c r="F1396" s="54"/>
      <c r="G1396" s="55">
        <v>2130</v>
      </c>
      <c r="H1396" s="52">
        <v>1936</v>
      </c>
      <c r="I1396" s="52">
        <v>1760</v>
      </c>
      <c r="J1396" s="52">
        <v>1600</v>
      </c>
    </row>
    <row r="1397" ht="36" spans="1:10">
      <c r="A1397" s="52">
        <v>54</v>
      </c>
      <c r="B1397" s="53" t="s">
        <v>3732</v>
      </c>
      <c r="C1397" s="56" t="s">
        <v>3733</v>
      </c>
      <c r="D1397" s="56" t="s">
        <v>3734</v>
      </c>
      <c r="E1397" s="52" t="s">
        <v>18</v>
      </c>
      <c r="F1397" s="54" t="s">
        <v>3735</v>
      </c>
      <c r="G1397" s="55">
        <v>8080</v>
      </c>
      <c r="H1397" s="52">
        <v>7345</v>
      </c>
      <c r="I1397" s="52">
        <v>6678</v>
      </c>
      <c r="J1397" s="52">
        <v>6071</v>
      </c>
    </row>
    <row r="1398" ht="24" spans="1:10">
      <c r="A1398" s="52"/>
      <c r="B1398" s="53" t="s">
        <v>3736</v>
      </c>
      <c r="C1398" s="54" t="s">
        <v>3737</v>
      </c>
      <c r="D1398" s="56"/>
      <c r="E1398" s="52" t="s">
        <v>18</v>
      </c>
      <c r="F1398" s="54"/>
      <c r="G1398" s="55">
        <f>G1397*0.2</f>
        <v>1616</v>
      </c>
      <c r="H1398" s="52">
        <v>1469.1</v>
      </c>
      <c r="I1398" s="52">
        <v>1335.5</v>
      </c>
      <c r="J1398" s="52">
        <v>1214.1</v>
      </c>
    </row>
    <row r="1399" ht="24" spans="1:10">
      <c r="A1399" s="52"/>
      <c r="B1399" s="53" t="s">
        <v>3738</v>
      </c>
      <c r="C1399" s="54" t="s">
        <v>3739</v>
      </c>
      <c r="D1399" s="56"/>
      <c r="E1399" s="52" t="s">
        <v>18</v>
      </c>
      <c r="F1399" s="54"/>
      <c r="G1399" s="55">
        <f>G1397*0.5</f>
        <v>4040</v>
      </c>
      <c r="H1399" s="52">
        <v>3673</v>
      </c>
      <c r="I1399" s="52">
        <v>3339</v>
      </c>
      <c r="J1399" s="52">
        <v>3035</v>
      </c>
    </row>
    <row r="1400" ht="36" spans="1:10">
      <c r="A1400" s="52">
        <v>55</v>
      </c>
      <c r="B1400" s="53" t="s">
        <v>3740</v>
      </c>
      <c r="C1400" s="56" t="s">
        <v>3741</v>
      </c>
      <c r="D1400" s="56" t="s">
        <v>3742</v>
      </c>
      <c r="E1400" s="52" t="s">
        <v>18</v>
      </c>
      <c r="F1400" s="54"/>
      <c r="G1400" s="55">
        <v>7370</v>
      </c>
      <c r="H1400" s="52">
        <v>6700</v>
      </c>
      <c r="I1400" s="52">
        <v>6091</v>
      </c>
      <c r="J1400" s="52">
        <v>5537</v>
      </c>
    </row>
    <row r="1401" ht="24" spans="1:10">
      <c r="A1401" s="62"/>
      <c r="B1401" s="53" t="s">
        <v>3743</v>
      </c>
      <c r="C1401" s="56" t="s">
        <v>3744</v>
      </c>
      <c r="D1401" s="62"/>
      <c r="E1401" s="52" t="s">
        <v>18</v>
      </c>
      <c r="F1401" s="54"/>
      <c r="G1401" s="55">
        <f>G1400*0.2</f>
        <v>1474</v>
      </c>
      <c r="H1401" s="52">
        <v>1340</v>
      </c>
      <c r="I1401" s="52">
        <v>1218.2</v>
      </c>
      <c r="J1401" s="52">
        <v>1107.4</v>
      </c>
    </row>
    <row r="1402" ht="36" spans="1:10">
      <c r="A1402" s="52">
        <v>56</v>
      </c>
      <c r="B1402" s="53" t="s">
        <v>3745</v>
      </c>
      <c r="C1402" s="56" t="s">
        <v>3746</v>
      </c>
      <c r="D1402" s="56" t="s">
        <v>3747</v>
      </c>
      <c r="E1402" s="52" t="s">
        <v>18</v>
      </c>
      <c r="F1402" s="54"/>
      <c r="G1402" s="55">
        <v>160</v>
      </c>
      <c r="H1402" s="52">
        <v>145</v>
      </c>
      <c r="I1402" s="52">
        <v>132</v>
      </c>
      <c r="J1402" s="52">
        <v>120</v>
      </c>
    </row>
    <row r="1403" ht="36" spans="1:10">
      <c r="A1403" s="52">
        <v>57</v>
      </c>
      <c r="B1403" s="53" t="s">
        <v>3748</v>
      </c>
      <c r="C1403" s="54" t="s">
        <v>3749</v>
      </c>
      <c r="D1403" s="54" t="s">
        <v>3750</v>
      </c>
      <c r="E1403" s="52" t="s">
        <v>18</v>
      </c>
      <c r="F1403" s="54" t="s">
        <v>3751</v>
      </c>
      <c r="G1403" s="55">
        <v>2860</v>
      </c>
      <c r="H1403" s="52">
        <v>2600</v>
      </c>
      <c r="I1403" s="52">
        <v>2364</v>
      </c>
      <c r="J1403" s="52">
        <v>2149</v>
      </c>
    </row>
    <row r="1404" ht="24" spans="1:10">
      <c r="A1404" s="62"/>
      <c r="B1404" s="53" t="s">
        <v>3752</v>
      </c>
      <c r="C1404" s="56" t="s">
        <v>3753</v>
      </c>
      <c r="D1404" s="62"/>
      <c r="E1404" s="52" t="s">
        <v>18</v>
      </c>
      <c r="F1404" s="54"/>
      <c r="G1404" s="55">
        <f t="shared" ref="G1404:G1409" si="37">G1403*0.2</f>
        <v>572</v>
      </c>
      <c r="H1404" s="52">
        <v>520</v>
      </c>
      <c r="I1404" s="52">
        <v>472.7</v>
      </c>
      <c r="J1404" s="52">
        <v>429.8</v>
      </c>
    </row>
    <row r="1405" ht="36" spans="1:10">
      <c r="A1405" s="52"/>
      <c r="B1405" s="53" t="s">
        <v>3754</v>
      </c>
      <c r="C1405" s="54" t="s">
        <v>3755</v>
      </c>
      <c r="D1405" s="54"/>
      <c r="E1405" s="52" t="s">
        <v>18</v>
      </c>
      <c r="F1405" s="54"/>
      <c r="G1405" s="55">
        <f>G1403</f>
        <v>2860</v>
      </c>
      <c r="H1405" s="52">
        <v>2600</v>
      </c>
      <c r="I1405" s="52">
        <v>2364</v>
      </c>
      <c r="J1405" s="52">
        <v>2149</v>
      </c>
    </row>
    <row r="1406" ht="36" spans="1:10">
      <c r="A1406" s="52">
        <v>58</v>
      </c>
      <c r="B1406" s="53" t="s">
        <v>3756</v>
      </c>
      <c r="C1406" s="56" t="s">
        <v>3757</v>
      </c>
      <c r="D1406" s="56" t="s">
        <v>3758</v>
      </c>
      <c r="E1406" s="52" t="s">
        <v>18</v>
      </c>
      <c r="F1406" s="54"/>
      <c r="G1406" s="55">
        <f>G1403*0.5</f>
        <v>1430</v>
      </c>
      <c r="H1406" s="52">
        <v>1300</v>
      </c>
      <c r="I1406" s="52">
        <v>1182</v>
      </c>
      <c r="J1406" s="52">
        <v>1074</v>
      </c>
    </row>
    <row r="1407" ht="24" spans="1:10">
      <c r="A1407" s="52"/>
      <c r="B1407" s="53" t="s">
        <v>3759</v>
      </c>
      <c r="C1407" s="56" t="s">
        <v>3760</v>
      </c>
      <c r="D1407" s="56"/>
      <c r="E1407" s="52" t="s">
        <v>18</v>
      </c>
      <c r="F1407" s="54"/>
      <c r="G1407" s="55">
        <f t="shared" si="37"/>
        <v>286</v>
      </c>
      <c r="H1407" s="52">
        <v>260</v>
      </c>
      <c r="I1407" s="52">
        <v>236.4</v>
      </c>
      <c r="J1407" s="52">
        <v>214.9</v>
      </c>
    </row>
    <row r="1408" ht="36" spans="1:10">
      <c r="A1408" s="52">
        <v>59</v>
      </c>
      <c r="B1408" s="53" t="s">
        <v>3761</v>
      </c>
      <c r="C1408" s="56" t="s">
        <v>3762</v>
      </c>
      <c r="D1408" s="56" t="s">
        <v>3763</v>
      </c>
      <c r="E1408" s="52" t="s">
        <v>18</v>
      </c>
      <c r="F1408" s="54" t="s">
        <v>3764</v>
      </c>
      <c r="G1408" s="55">
        <v>2360</v>
      </c>
      <c r="H1408" s="52">
        <v>2145</v>
      </c>
      <c r="I1408" s="52">
        <v>1950</v>
      </c>
      <c r="J1408" s="52">
        <v>1773</v>
      </c>
    </row>
    <row r="1409" ht="24" spans="1:10">
      <c r="A1409" s="52"/>
      <c r="B1409" s="53" t="s">
        <v>3765</v>
      </c>
      <c r="C1409" s="56" t="s">
        <v>3766</v>
      </c>
      <c r="D1409" s="56"/>
      <c r="E1409" s="52" t="s">
        <v>18</v>
      </c>
      <c r="F1409" s="54"/>
      <c r="G1409" s="55">
        <f t="shared" si="37"/>
        <v>472</v>
      </c>
      <c r="H1409" s="52">
        <v>429.1</v>
      </c>
      <c r="I1409" s="52">
        <v>390.1</v>
      </c>
      <c r="J1409" s="52">
        <v>354.6</v>
      </c>
    </row>
    <row r="1410" ht="36" spans="1:10">
      <c r="A1410" s="52">
        <v>60</v>
      </c>
      <c r="B1410" s="53" t="s">
        <v>3767</v>
      </c>
      <c r="C1410" s="56" t="s">
        <v>3768</v>
      </c>
      <c r="D1410" s="83" t="s">
        <v>3769</v>
      </c>
      <c r="E1410" s="52" t="s">
        <v>18</v>
      </c>
      <c r="F1410" s="54"/>
      <c r="G1410" s="55">
        <f>G1408*0.5</f>
        <v>1180</v>
      </c>
      <c r="H1410" s="52">
        <v>1073</v>
      </c>
      <c r="I1410" s="52">
        <v>975</v>
      </c>
      <c r="J1410" s="52">
        <v>887</v>
      </c>
    </row>
    <row r="1411" ht="24" spans="1:10">
      <c r="A1411" s="52"/>
      <c r="B1411" s="53" t="s">
        <v>3770</v>
      </c>
      <c r="C1411" s="56" t="s">
        <v>3771</v>
      </c>
      <c r="D1411" s="83"/>
      <c r="E1411" s="52" t="s">
        <v>18</v>
      </c>
      <c r="F1411" s="54"/>
      <c r="G1411" s="55">
        <f t="shared" ref="G1411:G1416" si="38">G1410*0.2</f>
        <v>236</v>
      </c>
      <c r="H1411" s="52">
        <v>214.5</v>
      </c>
      <c r="I1411" s="52">
        <v>195</v>
      </c>
      <c r="J1411" s="52">
        <v>177.3</v>
      </c>
    </row>
    <row r="1412" ht="36" spans="1:10">
      <c r="A1412" s="52">
        <v>61</v>
      </c>
      <c r="B1412" s="53" t="s">
        <v>3772</v>
      </c>
      <c r="C1412" s="56" t="s">
        <v>3773</v>
      </c>
      <c r="D1412" s="92" t="s">
        <v>3774</v>
      </c>
      <c r="E1412" s="52" t="s">
        <v>18</v>
      </c>
      <c r="F1412" s="54"/>
      <c r="G1412" s="55">
        <v>70</v>
      </c>
      <c r="H1412" s="52">
        <v>64</v>
      </c>
      <c r="I1412" s="52">
        <v>58</v>
      </c>
      <c r="J1412" s="52">
        <v>53</v>
      </c>
    </row>
    <row r="1413" ht="36" spans="1:10">
      <c r="A1413" s="52">
        <v>62</v>
      </c>
      <c r="B1413" s="53" t="s">
        <v>3775</v>
      </c>
      <c r="C1413" s="56" t="s">
        <v>3776</v>
      </c>
      <c r="D1413" s="92" t="s">
        <v>3777</v>
      </c>
      <c r="E1413" s="52" t="s">
        <v>18</v>
      </c>
      <c r="F1413" s="91"/>
      <c r="G1413" s="55">
        <v>3800</v>
      </c>
      <c r="H1413" s="52">
        <v>3455</v>
      </c>
      <c r="I1413" s="52">
        <v>3140</v>
      </c>
      <c r="J1413" s="52">
        <v>2855</v>
      </c>
    </row>
    <row r="1414" ht="24" spans="1:10">
      <c r="A1414" s="52"/>
      <c r="B1414" s="53" t="s">
        <v>3778</v>
      </c>
      <c r="C1414" s="56" t="s">
        <v>3779</v>
      </c>
      <c r="D1414" s="92"/>
      <c r="E1414" s="52" t="s">
        <v>18</v>
      </c>
      <c r="F1414" s="91"/>
      <c r="G1414" s="55">
        <f t="shared" si="38"/>
        <v>760</v>
      </c>
      <c r="H1414" s="52">
        <v>690.9</v>
      </c>
      <c r="I1414" s="52">
        <v>628.1</v>
      </c>
      <c r="J1414" s="52">
        <v>571</v>
      </c>
    </row>
    <row r="1415" ht="36" spans="1:10">
      <c r="A1415" s="52">
        <v>63</v>
      </c>
      <c r="B1415" s="53" t="s">
        <v>3780</v>
      </c>
      <c r="C1415" s="56" t="s">
        <v>3781</v>
      </c>
      <c r="D1415" s="92" t="s">
        <v>3782</v>
      </c>
      <c r="E1415" s="52" t="s">
        <v>18</v>
      </c>
      <c r="F1415" s="91"/>
      <c r="G1415" s="55">
        <v>3800</v>
      </c>
      <c r="H1415" s="52">
        <v>3455</v>
      </c>
      <c r="I1415" s="52">
        <v>3140</v>
      </c>
      <c r="J1415" s="52">
        <v>2855</v>
      </c>
    </row>
    <row r="1416" ht="24" spans="1:10">
      <c r="A1416" s="52"/>
      <c r="B1416" s="53" t="s">
        <v>3783</v>
      </c>
      <c r="C1416" s="56" t="s">
        <v>3784</v>
      </c>
      <c r="D1416" s="92"/>
      <c r="E1416" s="52" t="s">
        <v>18</v>
      </c>
      <c r="F1416" s="91"/>
      <c r="G1416" s="55">
        <f t="shared" si="38"/>
        <v>760</v>
      </c>
      <c r="H1416" s="52">
        <v>690.9</v>
      </c>
      <c r="I1416" s="52">
        <v>628.1</v>
      </c>
      <c r="J1416" s="52">
        <v>571</v>
      </c>
    </row>
    <row r="1417" ht="36" spans="1:10">
      <c r="A1417" s="52">
        <v>64</v>
      </c>
      <c r="B1417" s="53" t="s">
        <v>3785</v>
      </c>
      <c r="C1417" s="56" t="s">
        <v>3786</v>
      </c>
      <c r="D1417" s="54" t="s">
        <v>3787</v>
      </c>
      <c r="E1417" s="52" t="s">
        <v>18</v>
      </c>
      <c r="F1417" s="93"/>
      <c r="G1417" s="94">
        <v>4780</v>
      </c>
      <c r="H1417" s="95">
        <v>4345</v>
      </c>
      <c r="I1417" s="95">
        <v>3950</v>
      </c>
      <c r="J1417" s="95">
        <v>3591</v>
      </c>
    </row>
    <row r="1418" ht="24" spans="1:10">
      <c r="A1418" s="52"/>
      <c r="B1418" s="53" t="s">
        <v>3788</v>
      </c>
      <c r="C1418" s="56" t="s">
        <v>3789</v>
      </c>
      <c r="D1418" s="54"/>
      <c r="E1418" s="52" t="s">
        <v>18</v>
      </c>
      <c r="F1418" s="93"/>
      <c r="G1418" s="94">
        <f t="shared" ref="G1418:G1422" si="39">G1417*0.2</f>
        <v>956</v>
      </c>
      <c r="H1418" s="95">
        <v>869.1</v>
      </c>
      <c r="I1418" s="95">
        <v>790.1</v>
      </c>
      <c r="J1418" s="95">
        <v>718.3</v>
      </c>
    </row>
    <row r="1419" ht="36" spans="1:10">
      <c r="A1419" s="52">
        <v>65</v>
      </c>
      <c r="B1419" s="53" t="s">
        <v>3790</v>
      </c>
      <c r="C1419" s="56" t="s">
        <v>3791</v>
      </c>
      <c r="D1419" s="54" t="s">
        <v>3792</v>
      </c>
      <c r="E1419" s="52" t="s">
        <v>18</v>
      </c>
      <c r="F1419" s="93" t="s">
        <v>3793</v>
      </c>
      <c r="G1419" s="94">
        <v>6480</v>
      </c>
      <c r="H1419" s="95">
        <v>5891</v>
      </c>
      <c r="I1419" s="95">
        <v>5355</v>
      </c>
      <c r="J1419" s="95">
        <v>4869</v>
      </c>
    </row>
    <row r="1420" ht="24" spans="1:10">
      <c r="A1420" s="52"/>
      <c r="B1420" s="53" t="s">
        <v>3794</v>
      </c>
      <c r="C1420" s="56" t="s">
        <v>3795</v>
      </c>
      <c r="D1420" s="54"/>
      <c r="E1420" s="52" t="s">
        <v>18</v>
      </c>
      <c r="F1420" s="93"/>
      <c r="G1420" s="94">
        <f t="shared" si="39"/>
        <v>1296</v>
      </c>
      <c r="H1420" s="95">
        <v>1178.2</v>
      </c>
      <c r="I1420" s="95">
        <v>1071.1</v>
      </c>
      <c r="J1420" s="95">
        <v>973.7</v>
      </c>
    </row>
    <row r="1421" ht="36" spans="1:10">
      <c r="A1421" s="52">
        <v>66</v>
      </c>
      <c r="B1421" s="53" t="s">
        <v>3796</v>
      </c>
      <c r="C1421" s="56" t="s">
        <v>3797</v>
      </c>
      <c r="D1421" s="54" t="s">
        <v>3798</v>
      </c>
      <c r="E1421" s="52" t="s">
        <v>18</v>
      </c>
      <c r="F1421" s="93"/>
      <c r="G1421" s="94">
        <v>4600</v>
      </c>
      <c r="H1421" s="95">
        <v>4182</v>
      </c>
      <c r="I1421" s="95">
        <v>3802</v>
      </c>
      <c r="J1421" s="95">
        <v>3456</v>
      </c>
    </row>
    <row r="1422" ht="24" spans="1:10">
      <c r="A1422" s="52"/>
      <c r="B1422" s="53" t="s">
        <v>3799</v>
      </c>
      <c r="C1422" s="56" t="s">
        <v>3800</v>
      </c>
      <c r="D1422" s="54"/>
      <c r="E1422" s="52" t="s">
        <v>18</v>
      </c>
      <c r="F1422" s="93"/>
      <c r="G1422" s="94">
        <f t="shared" si="39"/>
        <v>920</v>
      </c>
      <c r="H1422" s="95">
        <v>836.4</v>
      </c>
      <c r="I1422" s="95">
        <v>760.3</v>
      </c>
      <c r="J1422" s="95">
        <v>691.2</v>
      </c>
    </row>
    <row r="1423" ht="36" spans="1:10">
      <c r="A1423" s="52">
        <v>67</v>
      </c>
      <c r="B1423" s="53" t="s">
        <v>3801</v>
      </c>
      <c r="C1423" s="56" t="s">
        <v>3802</v>
      </c>
      <c r="D1423" s="54" t="s">
        <v>3803</v>
      </c>
      <c r="E1423" s="52" t="s">
        <v>18</v>
      </c>
      <c r="F1423" s="93" t="s">
        <v>3804</v>
      </c>
      <c r="G1423" s="94">
        <v>6000</v>
      </c>
      <c r="H1423" s="95">
        <v>5455</v>
      </c>
      <c r="I1423" s="95">
        <v>4959</v>
      </c>
      <c r="J1423" s="95">
        <v>4508</v>
      </c>
    </row>
    <row r="1424" ht="24" spans="1:10">
      <c r="A1424" s="52"/>
      <c r="B1424" s="53" t="s">
        <v>3805</v>
      </c>
      <c r="C1424" s="56" t="s">
        <v>3806</v>
      </c>
      <c r="D1424" s="54"/>
      <c r="E1424" s="52" t="s">
        <v>18</v>
      </c>
      <c r="F1424" s="93"/>
      <c r="G1424" s="94">
        <f t="shared" ref="G1424:G1428" si="40">G1423*0.2</f>
        <v>1200</v>
      </c>
      <c r="H1424" s="95">
        <v>1090.9</v>
      </c>
      <c r="I1424" s="95">
        <v>991.7</v>
      </c>
      <c r="J1424" s="95">
        <v>901.6</v>
      </c>
    </row>
    <row r="1425" ht="36" spans="1:10">
      <c r="A1425" s="52">
        <v>68</v>
      </c>
      <c r="B1425" s="53" t="s">
        <v>3807</v>
      </c>
      <c r="C1425" s="56" t="s">
        <v>3808</v>
      </c>
      <c r="D1425" s="56" t="s">
        <v>3809</v>
      </c>
      <c r="E1425" s="52" t="s">
        <v>18</v>
      </c>
      <c r="F1425" s="52"/>
      <c r="G1425" s="55">
        <v>5600</v>
      </c>
      <c r="H1425" s="52">
        <v>5091</v>
      </c>
      <c r="I1425" s="52">
        <v>4628</v>
      </c>
      <c r="J1425" s="52">
        <v>4207</v>
      </c>
    </row>
    <row r="1426" ht="24" spans="1:10">
      <c r="A1426" s="62"/>
      <c r="B1426" s="53" t="s">
        <v>3810</v>
      </c>
      <c r="C1426" s="56" t="s">
        <v>3811</v>
      </c>
      <c r="D1426" s="62"/>
      <c r="E1426" s="52" t="s">
        <v>18</v>
      </c>
      <c r="F1426" s="54"/>
      <c r="G1426" s="55">
        <f t="shared" si="40"/>
        <v>1120</v>
      </c>
      <c r="H1426" s="52">
        <v>1018.2</v>
      </c>
      <c r="I1426" s="52">
        <v>925.6</v>
      </c>
      <c r="J1426" s="52">
        <v>841.5</v>
      </c>
    </row>
    <row r="1427" ht="36" spans="1:10">
      <c r="A1427" s="52">
        <v>69</v>
      </c>
      <c r="B1427" s="53" t="s">
        <v>3812</v>
      </c>
      <c r="C1427" s="56" t="s">
        <v>3813</v>
      </c>
      <c r="D1427" s="56" t="s">
        <v>3814</v>
      </c>
      <c r="E1427" s="52" t="s">
        <v>18</v>
      </c>
      <c r="F1427" s="54"/>
      <c r="G1427" s="55">
        <v>5620</v>
      </c>
      <c r="H1427" s="52">
        <v>5109</v>
      </c>
      <c r="I1427" s="52">
        <v>4645</v>
      </c>
      <c r="J1427" s="52">
        <v>4222</v>
      </c>
    </row>
    <row r="1428" ht="24" spans="1:10">
      <c r="A1428" s="62"/>
      <c r="B1428" s="53" t="s">
        <v>3815</v>
      </c>
      <c r="C1428" s="56" t="s">
        <v>3816</v>
      </c>
      <c r="D1428" s="62"/>
      <c r="E1428" s="52" t="s">
        <v>18</v>
      </c>
      <c r="F1428" s="54"/>
      <c r="G1428" s="55">
        <f t="shared" si="40"/>
        <v>1124</v>
      </c>
      <c r="H1428" s="52">
        <v>1021.8</v>
      </c>
      <c r="I1428" s="52">
        <v>928.9</v>
      </c>
      <c r="J1428" s="52">
        <v>844.5</v>
      </c>
    </row>
    <row r="1429" ht="36" spans="1:10">
      <c r="A1429" s="52">
        <v>70</v>
      </c>
      <c r="B1429" s="53" t="s">
        <v>3817</v>
      </c>
      <c r="C1429" s="56" t="s">
        <v>3818</v>
      </c>
      <c r="D1429" s="56" t="s">
        <v>3819</v>
      </c>
      <c r="E1429" s="52" t="s">
        <v>18</v>
      </c>
      <c r="F1429" s="54"/>
      <c r="G1429" s="55">
        <v>4230</v>
      </c>
      <c r="H1429" s="52">
        <v>3845</v>
      </c>
      <c r="I1429" s="52">
        <v>3496</v>
      </c>
      <c r="J1429" s="52">
        <v>3178</v>
      </c>
    </row>
    <row r="1430" ht="24" spans="1:10">
      <c r="A1430" s="52"/>
      <c r="B1430" s="53" t="s">
        <v>3820</v>
      </c>
      <c r="C1430" s="56" t="s">
        <v>3821</v>
      </c>
      <c r="D1430" s="56"/>
      <c r="E1430" s="52" t="s">
        <v>18</v>
      </c>
      <c r="F1430" s="54"/>
      <c r="G1430" s="55">
        <f>G1429*0.2</f>
        <v>846</v>
      </c>
      <c r="H1430" s="52">
        <v>769.1</v>
      </c>
      <c r="I1430" s="52">
        <v>699.2</v>
      </c>
      <c r="J1430" s="52">
        <v>635.6</v>
      </c>
    </row>
    <row r="1431" ht="24" spans="1:10">
      <c r="A1431" s="52">
        <v>71</v>
      </c>
      <c r="B1431" s="53" t="s">
        <v>3822</v>
      </c>
      <c r="C1431" s="56" t="s">
        <v>3823</v>
      </c>
      <c r="D1431" s="56" t="s">
        <v>3824</v>
      </c>
      <c r="E1431" s="52" t="s">
        <v>18</v>
      </c>
      <c r="F1431" s="54"/>
      <c r="G1431" s="55">
        <v>1960</v>
      </c>
      <c r="H1431" s="52">
        <v>1782</v>
      </c>
      <c r="I1431" s="52">
        <v>1620</v>
      </c>
      <c r="J1431" s="52">
        <v>1473</v>
      </c>
    </row>
    <row r="1432" ht="24" spans="1:10">
      <c r="A1432" s="52"/>
      <c r="B1432" s="53" t="s">
        <v>3825</v>
      </c>
      <c r="C1432" s="56" t="s">
        <v>3826</v>
      </c>
      <c r="D1432" s="56"/>
      <c r="E1432" s="52" t="s">
        <v>18</v>
      </c>
      <c r="F1432" s="54"/>
      <c r="G1432" s="55">
        <f>G1431*0.2</f>
        <v>392</v>
      </c>
      <c r="H1432" s="52">
        <v>356.4</v>
      </c>
      <c r="I1432" s="52">
        <v>324</v>
      </c>
      <c r="J1432" s="52">
        <v>294.5</v>
      </c>
    </row>
    <row r="1433" ht="36" spans="1:10">
      <c r="A1433" s="52">
        <v>72</v>
      </c>
      <c r="B1433" s="53" t="s">
        <v>3827</v>
      </c>
      <c r="C1433" s="56" t="s">
        <v>3828</v>
      </c>
      <c r="D1433" s="54" t="s">
        <v>3829</v>
      </c>
      <c r="E1433" s="52" t="s">
        <v>18</v>
      </c>
      <c r="F1433" s="54"/>
      <c r="G1433" s="55">
        <v>40</v>
      </c>
      <c r="H1433" s="52">
        <v>36</v>
      </c>
      <c r="I1433" s="52">
        <v>33</v>
      </c>
      <c r="J1433" s="52">
        <v>30</v>
      </c>
    </row>
    <row r="1434" ht="24" spans="1:10">
      <c r="A1434" s="52"/>
      <c r="B1434" s="53" t="s">
        <v>3830</v>
      </c>
      <c r="C1434" s="54" t="s">
        <v>3831</v>
      </c>
      <c r="D1434" s="54"/>
      <c r="E1434" s="52" t="s">
        <v>18</v>
      </c>
      <c r="F1434" s="54"/>
      <c r="G1434" s="55">
        <f>278-G1433</f>
        <v>238</v>
      </c>
      <c r="H1434" s="52">
        <v>216</v>
      </c>
      <c r="I1434" s="52">
        <v>197</v>
      </c>
      <c r="J1434" s="52">
        <v>179</v>
      </c>
    </row>
    <row r="1435" ht="36" spans="1:10">
      <c r="A1435" s="52">
        <v>73</v>
      </c>
      <c r="B1435" s="53" t="s">
        <v>3832</v>
      </c>
      <c r="C1435" s="56" t="s">
        <v>3833</v>
      </c>
      <c r="D1435" s="92" t="s">
        <v>3834</v>
      </c>
      <c r="E1435" s="52" t="s">
        <v>18</v>
      </c>
      <c r="F1435" s="54" t="s">
        <v>3835</v>
      </c>
      <c r="G1435" s="55">
        <v>3510</v>
      </c>
      <c r="H1435" s="52">
        <v>3191</v>
      </c>
      <c r="I1435" s="52">
        <v>2901</v>
      </c>
      <c r="J1435" s="52">
        <v>2637</v>
      </c>
    </row>
    <row r="1436" ht="24" spans="1:10">
      <c r="A1436" s="52"/>
      <c r="B1436" s="53" t="s">
        <v>3836</v>
      </c>
      <c r="C1436" s="56" t="s">
        <v>3837</v>
      </c>
      <c r="D1436" s="92"/>
      <c r="E1436" s="52" t="s">
        <v>18</v>
      </c>
      <c r="F1436" s="54"/>
      <c r="G1436" s="55">
        <f t="shared" ref="G1436:G1440" si="41">G1435*0.2</f>
        <v>702</v>
      </c>
      <c r="H1436" s="52">
        <v>638.2</v>
      </c>
      <c r="I1436" s="52">
        <v>580.2</v>
      </c>
      <c r="J1436" s="52">
        <v>527.4</v>
      </c>
    </row>
    <row r="1437" ht="36" spans="1:10">
      <c r="A1437" s="52">
        <v>74</v>
      </c>
      <c r="B1437" s="53" t="s">
        <v>3838</v>
      </c>
      <c r="C1437" s="56" t="s">
        <v>3839</v>
      </c>
      <c r="D1437" s="92" t="s">
        <v>3840</v>
      </c>
      <c r="E1437" s="52" t="s">
        <v>18</v>
      </c>
      <c r="F1437" s="54" t="s">
        <v>3841</v>
      </c>
      <c r="G1437" s="55">
        <v>4460</v>
      </c>
      <c r="H1437" s="52">
        <v>4055</v>
      </c>
      <c r="I1437" s="52">
        <v>3686</v>
      </c>
      <c r="J1437" s="52">
        <v>3351</v>
      </c>
    </row>
    <row r="1438" ht="24" spans="1:10">
      <c r="A1438" s="52"/>
      <c r="B1438" s="53" t="s">
        <v>3842</v>
      </c>
      <c r="C1438" s="56" t="s">
        <v>3843</v>
      </c>
      <c r="D1438" s="92"/>
      <c r="E1438" s="52" t="s">
        <v>18</v>
      </c>
      <c r="F1438" s="54"/>
      <c r="G1438" s="55">
        <f t="shared" si="41"/>
        <v>892</v>
      </c>
      <c r="H1438" s="52">
        <v>810.9</v>
      </c>
      <c r="I1438" s="52">
        <v>737.2</v>
      </c>
      <c r="J1438" s="52">
        <v>670.2</v>
      </c>
    </row>
    <row r="1439" ht="36" spans="1:10">
      <c r="A1439" s="52">
        <v>75</v>
      </c>
      <c r="B1439" s="53" t="s">
        <v>3844</v>
      </c>
      <c r="C1439" s="56" t="s">
        <v>3845</v>
      </c>
      <c r="D1439" s="92" t="s">
        <v>3846</v>
      </c>
      <c r="E1439" s="52" t="s">
        <v>18</v>
      </c>
      <c r="F1439" s="54" t="s">
        <v>3847</v>
      </c>
      <c r="G1439" s="55">
        <v>3120</v>
      </c>
      <c r="H1439" s="52">
        <v>2836</v>
      </c>
      <c r="I1439" s="52">
        <v>2579</v>
      </c>
      <c r="J1439" s="52">
        <v>2344</v>
      </c>
    </row>
    <row r="1440" ht="24" spans="1:10">
      <c r="A1440" s="52"/>
      <c r="B1440" s="53" t="s">
        <v>3848</v>
      </c>
      <c r="C1440" s="56" t="s">
        <v>3849</v>
      </c>
      <c r="D1440" s="92"/>
      <c r="E1440" s="52" t="s">
        <v>18</v>
      </c>
      <c r="F1440" s="54"/>
      <c r="G1440" s="55">
        <f t="shared" si="41"/>
        <v>624</v>
      </c>
      <c r="H1440" s="52">
        <v>567.3</v>
      </c>
      <c r="I1440" s="52">
        <v>515.7</v>
      </c>
      <c r="J1440" s="52">
        <v>468.8</v>
      </c>
    </row>
    <row r="1441" ht="36" spans="1:10">
      <c r="A1441" s="52">
        <v>76</v>
      </c>
      <c r="B1441" s="53" t="s">
        <v>3850</v>
      </c>
      <c r="C1441" s="56" t="s">
        <v>3851</v>
      </c>
      <c r="D1441" s="92" t="s">
        <v>3852</v>
      </c>
      <c r="E1441" s="52" t="s">
        <v>18</v>
      </c>
      <c r="F1441" s="54" t="s">
        <v>3853</v>
      </c>
      <c r="G1441" s="55">
        <v>1320</v>
      </c>
      <c r="H1441" s="52">
        <v>1200</v>
      </c>
      <c r="I1441" s="52">
        <v>1091</v>
      </c>
      <c r="J1441" s="52">
        <v>992</v>
      </c>
    </row>
    <row r="1442" ht="24" spans="1:10">
      <c r="A1442" s="52"/>
      <c r="B1442" s="53" t="s">
        <v>3854</v>
      </c>
      <c r="C1442" s="56" t="s">
        <v>3855</v>
      </c>
      <c r="D1442" s="92"/>
      <c r="E1442" s="52" t="s">
        <v>18</v>
      </c>
      <c r="F1442" s="54"/>
      <c r="G1442" s="55">
        <f t="shared" ref="G1442:G1446" si="42">G1441*0.2</f>
        <v>264</v>
      </c>
      <c r="H1442" s="52">
        <v>240</v>
      </c>
      <c r="I1442" s="52">
        <v>218.2</v>
      </c>
      <c r="J1442" s="52">
        <v>198.3</v>
      </c>
    </row>
    <row r="1443" ht="60" spans="1:10">
      <c r="A1443" s="52">
        <v>77</v>
      </c>
      <c r="B1443" s="53" t="s">
        <v>3856</v>
      </c>
      <c r="C1443" s="56" t="s">
        <v>3857</v>
      </c>
      <c r="D1443" s="83" t="s">
        <v>3858</v>
      </c>
      <c r="E1443" s="52" t="s">
        <v>18</v>
      </c>
      <c r="F1443" s="54" t="s">
        <v>3859</v>
      </c>
      <c r="G1443" s="55">
        <v>5670</v>
      </c>
      <c r="H1443" s="52">
        <v>5155</v>
      </c>
      <c r="I1443" s="52">
        <v>4686</v>
      </c>
      <c r="J1443" s="52">
        <v>4260</v>
      </c>
    </row>
    <row r="1444" ht="24" spans="1:10">
      <c r="A1444" s="62"/>
      <c r="B1444" s="53" t="s">
        <v>3860</v>
      </c>
      <c r="C1444" s="56" t="s">
        <v>3861</v>
      </c>
      <c r="D1444" s="62"/>
      <c r="E1444" s="52" t="s">
        <v>18</v>
      </c>
      <c r="F1444" s="54"/>
      <c r="G1444" s="55">
        <f t="shared" si="42"/>
        <v>1134</v>
      </c>
      <c r="H1444" s="52">
        <v>1030.9</v>
      </c>
      <c r="I1444" s="52">
        <v>937.2</v>
      </c>
      <c r="J1444" s="52">
        <v>852</v>
      </c>
    </row>
    <row r="1445" ht="36" spans="1:10">
      <c r="A1445" s="52">
        <v>78</v>
      </c>
      <c r="B1445" s="53" t="s">
        <v>3862</v>
      </c>
      <c r="C1445" s="56" t="s">
        <v>3863</v>
      </c>
      <c r="D1445" s="92" t="s">
        <v>3864</v>
      </c>
      <c r="E1445" s="52" t="s">
        <v>18</v>
      </c>
      <c r="F1445" s="54" t="s">
        <v>3865</v>
      </c>
      <c r="G1445" s="55">
        <v>4135</v>
      </c>
      <c r="H1445" s="52">
        <v>3759</v>
      </c>
      <c r="I1445" s="52">
        <v>3417</v>
      </c>
      <c r="J1445" s="52">
        <v>3107</v>
      </c>
    </row>
    <row r="1446" ht="24" spans="1:10">
      <c r="A1446" s="52"/>
      <c r="B1446" s="53" t="s">
        <v>3866</v>
      </c>
      <c r="C1446" s="56" t="s">
        <v>3867</v>
      </c>
      <c r="D1446" s="92"/>
      <c r="E1446" s="52" t="s">
        <v>18</v>
      </c>
      <c r="F1446" s="54"/>
      <c r="G1446" s="55">
        <f t="shared" si="42"/>
        <v>827</v>
      </c>
      <c r="H1446" s="52">
        <v>751.8</v>
      </c>
      <c r="I1446" s="52">
        <v>683.5</v>
      </c>
      <c r="J1446" s="52">
        <v>621.3</v>
      </c>
    </row>
    <row r="1447" ht="36" spans="1:10">
      <c r="A1447" s="52">
        <v>79</v>
      </c>
      <c r="B1447" s="53" t="s">
        <v>3868</v>
      </c>
      <c r="C1447" s="56" t="s">
        <v>3869</v>
      </c>
      <c r="D1447" s="92" t="s">
        <v>3870</v>
      </c>
      <c r="E1447" s="52" t="s">
        <v>18</v>
      </c>
      <c r="F1447" s="54" t="s">
        <v>3871</v>
      </c>
      <c r="G1447" s="55">
        <v>2970</v>
      </c>
      <c r="H1447" s="52">
        <v>2700</v>
      </c>
      <c r="I1447" s="52">
        <v>2455</v>
      </c>
      <c r="J1447" s="52">
        <v>2231</v>
      </c>
    </row>
    <row r="1448" ht="24" spans="1:10">
      <c r="A1448" s="52"/>
      <c r="B1448" s="53" t="s">
        <v>3872</v>
      </c>
      <c r="C1448" s="56" t="s">
        <v>3873</v>
      </c>
      <c r="D1448" s="92"/>
      <c r="E1448" s="52" t="s">
        <v>18</v>
      </c>
      <c r="F1448" s="54"/>
      <c r="G1448" s="55">
        <f t="shared" ref="G1448:G1452" si="43">G1447*0.2</f>
        <v>594</v>
      </c>
      <c r="H1448" s="52">
        <v>540</v>
      </c>
      <c r="I1448" s="52">
        <v>490.9</v>
      </c>
      <c r="J1448" s="52">
        <v>446.3</v>
      </c>
    </row>
    <row r="1449" ht="60" spans="1:10">
      <c r="A1449" s="52">
        <v>80</v>
      </c>
      <c r="B1449" s="53" t="s">
        <v>3874</v>
      </c>
      <c r="C1449" s="56" t="s">
        <v>3875</v>
      </c>
      <c r="D1449" s="92" t="s">
        <v>3876</v>
      </c>
      <c r="E1449" s="52" t="s">
        <v>18</v>
      </c>
      <c r="F1449" s="54" t="s">
        <v>3877</v>
      </c>
      <c r="G1449" s="55">
        <v>2970</v>
      </c>
      <c r="H1449" s="52">
        <v>2700</v>
      </c>
      <c r="I1449" s="52">
        <v>2455</v>
      </c>
      <c r="J1449" s="52">
        <v>2231</v>
      </c>
    </row>
    <row r="1450" ht="24" spans="1:10">
      <c r="A1450" s="52"/>
      <c r="B1450" s="53" t="s">
        <v>3878</v>
      </c>
      <c r="C1450" s="56" t="s">
        <v>3879</v>
      </c>
      <c r="D1450" s="92"/>
      <c r="E1450" s="52" t="s">
        <v>18</v>
      </c>
      <c r="F1450" s="54"/>
      <c r="G1450" s="55">
        <f t="shared" si="43"/>
        <v>594</v>
      </c>
      <c r="H1450" s="52">
        <v>540</v>
      </c>
      <c r="I1450" s="52">
        <v>490.9</v>
      </c>
      <c r="J1450" s="52">
        <v>446.3</v>
      </c>
    </row>
    <row r="1451" ht="36" spans="1:10">
      <c r="A1451" s="52">
        <v>81</v>
      </c>
      <c r="B1451" s="53" t="s">
        <v>3880</v>
      </c>
      <c r="C1451" s="56" t="s">
        <v>3881</v>
      </c>
      <c r="D1451" s="83" t="s">
        <v>3882</v>
      </c>
      <c r="E1451" s="52" t="s">
        <v>2369</v>
      </c>
      <c r="F1451" s="91"/>
      <c r="G1451" s="55">
        <v>3450</v>
      </c>
      <c r="H1451" s="52">
        <v>3136</v>
      </c>
      <c r="I1451" s="52">
        <v>2851</v>
      </c>
      <c r="J1451" s="52">
        <v>2592</v>
      </c>
    </row>
    <row r="1452" ht="24" spans="1:10">
      <c r="A1452" s="52"/>
      <c r="B1452" s="53" t="s">
        <v>3883</v>
      </c>
      <c r="C1452" s="56" t="s">
        <v>3884</v>
      </c>
      <c r="D1452" s="83"/>
      <c r="E1452" s="52" t="s">
        <v>2369</v>
      </c>
      <c r="F1452" s="91"/>
      <c r="G1452" s="55">
        <f t="shared" si="43"/>
        <v>690</v>
      </c>
      <c r="H1452" s="52">
        <v>627.3</v>
      </c>
      <c r="I1452" s="52">
        <v>570.2</v>
      </c>
      <c r="J1452" s="52">
        <v>518.4</v>
      </c>
    </row>
    <row r="1453" ht="36" spans="1:10">
      <c r="A1453" s="52">
        <v>82</v>
      </c>
      <c r="B1453" s="53" t="s">
        <v>3885</v>
      </c>
      <c r="C1453" s="56" t="s">
        <v>3886</v>
      </c>
      <c r="D1453" s="83" t="s">
        <v>3887</v>
      </c>
      <c r="E1453" s="52" t="s">
        <v>2369</v>
      </c>
      <c r="F1453" s="54"/>
      <c r="G1453" s="55">
        <v>3000</v>
      </c>
      <c r="H1453" s="52">
        <v>2727</v>
      </c>
      <c r="I1453" s="52">
        <v>2479</v>
      </c>
      <c r="J1453" s="52">
        <v>2254</v>
      </c>
    </row>
    <row r="1454" ht="24" spans="1:10">
      <c r="A1454" s="62"/>
      <c r="B1454" s="53" t="s">
        <v>3888</v>
      </c>
      <c r="C1454" s="56" t="s">
        <v>3889</v>
      </c>
      <c r="D1454" s="62"/>
      <c r="E1454" s="52" t="s">
        <v>2369</v>
      </c>
      <c r="F1454" s="54"/>
      <c r="G1454" s="55">
        <f>G1453*0.2</f>
        <v>600</v>
      </c>
      <c r="H1454" s="52">
        <v>545.5</v>
      </c>
      <c r="I1454" s="52">
        <v>495.9</v>
      </c>
      <c r="J1454" s="52">
        <v>450.8</v>
      </c>
    </row>
  </sheetData>
  <autoFilter xmlns:etc="http://www.wps.cn/officeDocument/2017/etCustomData" ref="A3:J1454" etc:filterBottomFollowUsedRange="0">
    <extLst/>
  </autoFilter>
  <mergeCells count="14">
    <mergeCell ref="A1:G1"/>
    <mergeCell ref="A2:J2"/>
    <mergeCell ref="D4:G4"/>
    <mergeCell ref="D238:G238"/>
    <mergeCell ref="D533:G533"/>
    <mergeCell ref="D729:G729"/>
    <mergeCell ref="D1043:G1043"/>
    <mergeCell ref="D1279:G1279"/>
    <mergeCell ref="A284:A285"/>
    <mergeCell ref="A325:A326"/>
    <mergeCell ref="A351:A352"/>
    <mergeCell ref="A437:A439"/>
    <mergeCell ref="A511:A512"/>
    <mergeCell ref="E325:E326"/>
  </mergeCells>
  <conditionalFormatting sqref="C962">
    <cfRule type="duplicateValues" dxfId="0" priority="13"/>
  </conditionalFormatting>
  <conditionalFormatting sqref="C963">
    <cfRule type="duplicateValues" dxfId="0" priority="12"/>
  </conditionalFormatting>
  <conditionalFormatting sqref="C967">
    <cfRule type="duplicateValues" dxfId="0" priority="10"/>
  </conditionalFormatting>
  <conditionalFormatting sqref="C968">
    <cfRule type="duplicateValues" dxfId="0" priority="9"/>
  </conditionalFormatting>
  <conditionalFormatting sqref="C971">
    <cfRule type="duplicateValues" dxfId="0" priority="6"/>
  </conditionalFormatting>
  <conditionalFormatting sqref="C972">
    <cfRule type="duplicateValues" dxfId="0" priority="8"/>
  </conditionalFormatting>
  <conditionalFormatting sqref="C975:D975">
    <cfRule type="duplicateValues" dxfId="0" priority="5"/>
  </conditionalFormatting>
  <conditionalFormatting sqref="C958:C961">
    <cfRule type="duplicateValues" dxfId="0" priority="14"/>
  </conditionalFormatting>
  <conditionalFormatting sqref="C964:C966">
    <cfRule type="duplicateValues" dxfId="0" priority="11"/>
  </conditionalFormatting>
  <conditionalFormatting sqref="C969:C970">
    <cfRule type="duplicateValues" dxfId="0" priority="7"/>
  </conditionalFormatting>
  <conditionalFormatting sqref="C977:C980">
    <cfRule type="duplicateValues" dxfId="0" priority="4"/>
  </conditionalFormatting>
  <conditionalFormatting sqref="C981:C982">
    <cfRule type="duplicateValues" dxfId="0" priority="3"/>
  </conditionalFormatting>
  <conditionalFormatting sqref="C986:C1031">
    <cfRule type="duplicateValues" dxfId="0" priority="15"/>
  </conditionalFormatting>
  <conditionalFormatting sqref="C1032:C1033">
    <cfRule type="duplicateValues" dxfId="0" priority="2"/>
  </conditionalFormatting>
  <conditionalFormatting sqref="C1035:C1042">
    <cfRule type="duplicateValues" dxfId="0" priority="1"/>
  </conditionalFormatting>
  <pageMargins left="0.700694444444445" right="0.700694444444445" top="0.751388888888889" bottom="0.751388888888889" header="0.298611111111111" footer="0.298611111111111"/>
  <pageSetup paperSize="9" scale="63" fitToHeight="0" orientation="landscape"/>
  <headerFooter>
    <oddFooter>&amp;C第 &amp;P 页，共 &amp;N 页</oddFooter>
  </headerFooter>
  <rowBreaks count="2" manualBreakCount="2">
    <brk id="728" max="16383" man="1"/>
    <brk id="1278" max="16383" man="1"/>
  </rowBreaks>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附件1抚顺市眼科等6类医疗服务项目价格信息表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圣和</dc:creator>
  <cp:lastModifiedBy>菲</cp:lastModifiedBy>
  <dcterms:created xsi:type="dcterms:W3CDTF">2023-06-12T11:00:00Z</dcterms:created>
  <dcterms:modified xsi:type="dcterms:W3CDTF">2026-06-01T06:38:08Z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564387BDD78742D58A8CDB14D9593D49_13</vt:lpwstr>
  </property>
  <property fmtid="{D5CDD505-2E9C-101B-9397-08002B2CF9AE}" pid="3" name="KSOProductBuildVer">
    <vt:lpwstr>2052-12.1.0.19302</vt:lpwstr>
  </property>
  <property fmtid="{D5CDD505-2E9C-101B-9397-08002B2CF9AE}" pid="4" name="KSOReadingLayout">
    <vt:bool>true</vt:bool>
  </property>
  <property fmtid="{D5CDD505-2E9C-101B-9397-08002B2CF9AE}" pid="5" name="CalculationRule">
    <vt:i4>0</vt:i4>
  </property>
</Properties>
</file>